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P:\common health folder\2023\CY 2024 MPFS Rule\Final Rule\Updated March 2024\"/>
    </mc:Choice>
  </mc:AlternateContent>
  <xr:revisionPtr revIDLastSave="0" documentId="8_{6E8B3E4A-4E12-4CC5-9301-98F1B28336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llergy Services" sheetId="1" r:id="rId1"/>
    <sheet name="Case Sample" sheetId="2" r:id="rId2"/>
    <sheet name="E&amp;M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3" i="1" l="1"/>
  <c r="L43" i="1"/>
  <c r="M41" i="1"/>
  <c r="L41" i="1"/>
  <c r="M40" i="1"/>
  <c r="L40" i="1"/>
  <c r="M36" i="1"/>
  <c r="L36" i="1"/>
  <c r="J43" i="1"/>
  <c r="J36" i="1"/>
  <c r="J41" i="1"/>
  <c r="J40" i="1"/>
  <c r="D72" i="3"/>
  <c r="I71" i="3"/>
  <c r="D71" i="3"/>
  <c r="D70" i="3"/>
  <c r="I69" i="3"/>
  <c r="L69" i="3" s="1"/>
  <c r="F69" i="3"/>
  <c r="D69" i="3"/>
  <c r="G69" i="3" s="1"/>
  <c r="I68" i="3"/>
  <c r="L68" i="3" s="1"/>
  <c r="G68" i="3"/>
  <c r="D68" i="3"/>
  <c r="L67" i="3"/>
  <c r="I67" i="3"/>
  <c r="D67" i="3"/>
  <c r="G67" i="3" s="1"/>
  <c r="I66" i="3"/>
  <c r="D66" i="3"/>
  <c r="L65" i="3"/>
  <c r="I65" i="3"/>
  <c r="G65" i="3"/>
  <c r="D65" i="3"/>
  <c r="L64" i="3"/>
  <c r="I64" i="3"/>
  <c r="G64" i="3"/>
  <c r="D64" i="3"/>
  <c r="L63" i="3"/>
  <c r="I63" i="3"/>
  <c r="G63" i="3"/>
  <c r="D63" i="3"/>
  <c r="L62" i="3"/>
  <c r="I62" i="3"/>
  <c r="G62" i="3"/>
  <c r="D62" i="3"/>
  <c r="L61" i="3"/>
  <c r="I61" i="3"/>
  <c r="G61" i="3"/>
  <c r="D61" i="3"/>
  <c r="L60" i="3"/>
  <c r="I60" i="3"/>
  <c r="G60" i="3"/>
  <c r="F60" i="3"/>
  <c r="D60" i="3"/>
  <c r="I59" i="3"/>
  <c r="D59" i="3"/>
  <c r="I58" i="3"/>
  <c r="D58" i="3"/>
  <c r="I57" i="3"/>
  <c r="D57" i="3"/>
  <c r="I56" i="3"/>
  <c r="D56" i="3"/>
  <c r="I55" i="3"/>
  <c r="D55" i="3"/>
  <c r="I54" i="3"/>
  <c r="D54" i="3"/>
  <c r="I53" i="3"/>
  <c r="D53" i="3"/>
  <c r="I52" i="3"/>
  <c r="L52" i="3" s="1"/>
  <c r="F52" i="3"/>
  <c r="G52" i="3" s="1"/>
  <c r="D52" i="3"/>
  <c r="L51" i="3"/>
  <c r="I51" i="3"/>
  <c r="G51" i="3"/>
  <c r="F51" i="3"/>
  <c r="D51" i="3"/>
  <c r="I50" i="3"/>
  <c r="L50" i="3" s="1"/>
  <c r="F50" i="3"/>
  <c r="D50" i="3"/>
  <c r="G50" i="3" s="1"/>
  <c r="L49" i="3"/>
  <c r="I49" i="3"/>
  <c r="F49" i="3"/>
  <c r="D49" i="3"/>
  <c r="G49" i="3" s="1"/>
  <c r="I48" i="3"/>
  <c r="L48" i="3" s="1"/>
  <c r="F48" i="3"/>
  <c r="D48" i="3"/>
  <c r="G48" i="3" s="1"/>
  <c r="L47" i="3"/>
  <c r="I47" i="3"/>
  <c r="G47" i="3"/>
  <c r="F47" i="3"/>
  <c r="D47" i="3"/>
  <c r="I46" i="3"/>
  <c r="L46" i="3" s="1"/>
  <c r="I45" i="3"/>
  <c r="L45" i="3" s="1"/>
  <c r="I44" i="3"/>
  <c r="L44" i="3" s="1"/>
  <c r="F44" i="3"/>
  <c r="D44" i="3"/>
  <c r="G44" i="3" s="1"/>
  <c r="L43" i="3"/>
  <c r="I43" i="3"/>
  <c r="F43" i="3"/>
  <c r="D43" i="3"/>
  <c r="G43" i="3" s="1"/>
  <c r="F42" i="3"/>
  <c r="D42" i="3"/>
  <c r="G42" i="3" s="1"/>
  <c r="G41" i="3"/>
  <c r="F41" i="3"/>
  <c r="D41" i="3"/>
  <c r="I40" i="3"/>
  <c r="L40" i="3" s="1"/>
  <c r="F40" i="3"/>
  <c r="D40" i="3"/>
  <c r="G40" i="3" s="1"/>
  <c r="L39" i="3"/>
  <c r="I39" i="3"/>
  <c r="F39" i="3"/>
  <c r="D39" i="3"/>
  <c r="G39" i="3" s="1"/>
  <c r="I38" i="3"/>
  <c r="L38" i="3" s="1"/>
  <c r="F38" i="3"/>
  <c r="G38" i="3" s="1"/>
  <c r="D38" i="3"/>
  <c r="L37" i="3"/>
  <c r="I37" i="3"/>
  <c r="G37" i="3"/>
  <c r="F37" i="3"/>
  <c r="D37" i="3"/>
  <c r="I36" i="3"/>
  <c r="L36" i="3" s="1"/>
  <c r="F36" i="3"/>
  <c r="D36" i="3"/>
  <c r="G36" i="3" s="1"/>
  <c r="L35" i="3"/>
  <c r="I35" i="3"/>
  <c r="F35" i="3"/>
  <c r="D35" i="3"/>
  <c r="G35" i="3" s="1"/>
  <c r="I34" i="3"/>
  <c r="L34" i="3" s="1"/>
  <c r="F34" i="3"/>
  <c r="G34" i="3" s="1"/>
  <c r="D34" i="3"/>
  <c r="I33" i="3"/>
  <c r="L33" i="3" s="1"/>
  <c r="G33" i="3"/>
  <c r="F33" i="3"/>
  <c r="D33" i="3"/>
  <c r="I32" i="3"/>
  <c r="L32" i="3" s="1"/>
  <c r="F32" i="3"/>
  <c r="D32" i="3"/>
  <c r="G32" i="3" s="1"/>
  <c r="L31" i="3"/>
  <c r="I31" i="3"/>
  <c r="F31" i="3"/>
  <c r="D31" i="3"/>
  <c r="G31" i="3" s="1"/>
  <c r="I30" i="3"/>
  <c r="L30" i="3" s="1"/>
  <c r="F30" i="3"/>
  <c r="G30" i="3" s="1"/>
  <c r="D30" i="3"/>
  <c r="L29" i="3"/>
  <c r="I29" i="3"/>
  <c r="G29" i="3"/>
  <c r="F29" i="3"/>
  <c r="D29" i="3"/>
  <c r="I28" i="3"/>
  <c r="L28" i="3" s="1"/>
  <c r="F28" i="3"/>
  <c r="D28" i="3"/>
  <c r="G28" i="3" s="1"/>
  <c r="L27" i="3"/>
  <c r="I27" i="3"/>
  <c r="F27" i="3"/>
  <c r="D27" i="3"/>
  <c r="G27" i="3" s="1"/>
  <c r="I26" i="3"/>
  <c r="L26" i="3" s="1"/>
  <c r="F26" i="3"/>
  <c r="G26" i="3" s="1"/>
  <c r="D26" i="3"/>
  <c r="I25" i="3"/>
  <c r="L25" i="3" s="1"/>
  <c r="G25" i="3"/>
  <c r="F25" i="3"/>
  <c r="D25" i="3"/>
  <c r="I24" i="3"/>
  <c r="L24" i="3" s="1"/>
  <c r="F24" i="3"/>
  <c r="D24" i="3"/>
  <c r="G24" i="3" s="1"/>
  <c r="L23" i="3"/>
  <c r="I23" i="3"/>
  <c r="F23" i="3"/>
  <c r="D23" i="3"/>
  <c r="G23" i="3" s="1"/>
  <c r="I22" i="3"/>
  <c r="L22" i="3" s="1"/>
  <c r="F22" i="3"/>
  <c r="D22" i="3"/>
  <c r="G22" i="3" s="1"/>
  <c r="I21" i="3"/>
  <c r="L21" i="3" s="1"/>
  <c r="G21" i="3"/>
  <c r="F21" i="3"/>
  <c r="D21" i="3"/>
  <c r="I20" i="3"/>
  <c r="L20" i="3" s="1"/>
  <c r="I19" i="3"/>
  <c r="L19" i="3" s="1"/>
  <c r="I18" i="3"/>
  <c r="L18" i="3" s="1"/>
  <c r="I17" i="3"/>
  <c r="L17" i="3" s="1"/>
  <c r="I16" i="3"/>
  <c r="L16" i="3" s="1"/>
  <c r="I15" i="3"/>
  <c r="L15" i="3" s="1"/>
  <c r="I14" i="3"/>
  <c r="L14" i="3" s="1"/>
  <c r="F14" i="3"/>
  <c r="D14" i="3"/>
  <c r="G14" i="3" s="1"/>
  <c r="L13" i="3"/>
  <c r="I13" i="3"/>
  <c r="F13" i="3"/>
  <c r="D13" i="3"/>
  <c r="G13" i="3" s="1"/>
  <c r="I12" i="3"/>
  <c r="L12" i="3" s="1"/>
  <c r="F12" i="3"/>
  <c r="D12" i="3"/>
  <c r="G12" i="3" s="1"/>
  <c r="I11" i="3"/>
  <c r="L11" i="3" s="1"/>
  <c r="G11" i="3"/>
  <c r="F11" i="3"/>
  <c r="D11" i="3"/>
  <c r="I10" i="3"/>
  <c r="L10" i="3" s="1"/>
  <c r="F10" i="3"/>
  <c r="D10" i="3"/>
  <c r="G10" i="3" s="1"/>
  <c r="L9" i="3"/>
  <c r="I9" i="3"/>
  <c r="F9" i="3"/>
  <c r="D9" i="3"/>
  <c r="G9" i="3" s="1"/>
  <c r="I8" i="3"/>
  <c r="L8" i="3" s="1"/>
  <c r="F8" i="3"/>
  <c r="D8" i="3"/>
  <c r="G8" i="3" s="1"/>
  <c r="I7" i="3"/>
  <c r="L7" i="3" s="1"/>
  <c r="G7" i="3"/>
  <c r="F7" i="3"/>
  <c r="D7" i="3"/>
  <c r="I6" i="3"/>
  <c r="L6" i="3" s="1"/>
  <c r="F6" i="3"/>
  <c r="D6" i="3"/>
  <c r="G6" i="3" s="1"/>
  <c r="D9" i="2"/>
  <c r="F9" i="2" s="1"/>
  <c r="D8" i="2"/>
  <c r="F8" i="2" s="1"/>
  <c r="D7" i="2"/>
  <c r="K7" i="2" s="1"/>
  <c r="D6" i="2"/>
  <c r="K6" i="2" s="1"/>
  <c r="J7" i="1"/>
  <c r="J8" i="1"/>
  <c r="J9" i="1"/>
  <c r="M9" i="1" s="1"/>
  <c r="J10" i="1"/>
  <c r="M10" i="1" s="1"/>
  <c r="J11" i="1"/>
  <c r="J12" i="1"/>
  <c r="M12" i="1" s="1"/>
  <c r="J13" i="1"/>
  <c r="J14" i="1"/>
  <c r="M14" i="1" s="1"/>
  <c r="J15" i="1"/>
  <c r="J16" i="1"/>
  <c r="J17" i="1"/>
  <c r="J18" i="1"/>
  <c r="M18" i="1" s="1"/>
  <c r="J19" i="1"/>
  <c r="J20" i="1"/>
  <c r="M20" i="1" s="1"/>
  <c r="J21" i="1"/>
  <c r="J22" i="1"/>
  <c r="M22" i="1" s="1"/>
  <c r="J23" i="1"/>
  <c r="J24" i="1"/>
  <c r="J25" i="1"/>
  <c r="J26" i="1"/>
  <c r="M26" i="1" s="1"/>
  <c r="J27" i="1"/>
  <c r="J28" i="1"/>
  <c r="J29" i="1"/>
  <c r="M29" i="1" s="1"/>
  <c r="J30" i="1"/>
  <c r="M30" i="1" s="1"/>
  <c r="J31" i="1"/>
  <c r="M31" i="1" s="1"/>
  <c r="J32" i="1"/>
  <c r="J33" i="1"/>
  <c r="J34" i="1"/>
  <c r="M34" i="1" s="1"/>
  <c r="J35" i="1"/>
  <c r="J37" i="1"/>
  <c r="M37" i="1" s="1"/>
  <c r="J38" i="1"/>
  <c r="M38" i="1" s="1"/>
  <c r="J39" i="1"/>
  <c r="M39" i="1" s="1"/>
  <c r="J42" i="1"/>
  <c r="J44" i="1"/>
  <c r="J45" i="1"/>
  <c r="J46" i="1"/>
  <c r="M46" i="1" s="1"/>
  <c r="J47" i="1"/>
  <c r="M47" i="1" s="1"/>
  <c r="J48" i="1"/>
  <c r="M48" i="1" s="1"/>
  <c r="J49" i="1"/>
  <c r="J50" i="1"/>
  <c r="M50" i="1" s="1"/>
  <c r="J51" i="1"/>
  <c r="J52" i="1"/>
  <c r="J58" i="1"/>
  <c r="M58" i="1" s="1"/>
  <c r="J60" i="1"/>
  <c r="M60" i="1" s="1"/>
  <c r="J61" i="1"/>
  <c r="J62" i="1"/>
  <c r="M62" i="1" s="1"/>
  <c r="J67" i="1"/>
  <c r="M67" i="1" s="1"/>
  <c r="J68" i="1"/>
  <c r="M68" i="1" s="1"/>
  <c r="J71" i="1"/>
  <c r="J72" i="1"/>
  <c r="J6" i="1"/>
  <c r="E9" i="1"/>
  <c r="H9" i="1" s="1"/>
  <c r="E10" i="1"/>
  <c r="E11" i="1"/>
  <c r="H11" i="1" s="1"/>
  <c r="E12" i="1"/>
  <c r="E13" i="1"/>
  <c r="H13" i="1" s="1"/>
  <c r="E14" i="1"/>
  <c r="E17" i="1"/>
  <c r="E26" i="1"/>
  <c r="E31" i="1"/>
  <c r="H31" i="1" s="1"/>
  <c r="E32" i="1"/>
  <c r="H32" i="1" s="1"/>
  <c r="E34" i="1"/>
  <c r="H34" i="1" s="1"/>
  <c r="E35" i="1"/>
  <c r="E47" i="1"/>
  <c r="H47" i="1" s="1"/>
  <c r="E48" i="1"/>
  <c r="E51" i="1"/>
  <c r="H51" i="1" s="1"/>
  <c r="E52" i="1"/>
  <c r="H52" i="1" s="1"/>
  <c r="E53" i="1"/>
  <c r="H53" i="1" s="1"/>
  <c r="E54" i="1"/>
  <c r="E55" i="1"/>
  <c r="H55" i="1" s="1"/>
  <c r="E56" i="1"/>
  <c r="E57" i="1"/>
  <c r="H57" i="1" s="1"/>
  <c r="E58" i="1"/>
  <c r="E59" i="1"/>
  <c r="H59" i="1" s="1"/>
  <c r="E60" i="1"/>
  <c r="H60" i="1" s="1"/>
  <c r="E61" i="1"/>
  <c r="H61" i="1" s="1"/>
  <c r="E62" i="1"/>
  <c r="H62" i="1" s="1"/>
  <c r="E63" i="1"/>
  <c r="H63" i="1" s="1"/>
  <c r="E64" i="1"/>
  <c r="E65" i="1"/>
  <c r="H65" i="1" s="1"/>
  <c r="E66" i="1"/>
  <c r="E67" i="1"/>
  <c r="H67" i="1" s="1"/>
  <c r="E68" i="1"/>
  <c r="H68" i="1" s="1"/>
  <c r="E69" i="1"/>
  <c r="H69" i="1" s="1"/>
  <c r="E70" i="1"/>
  <c r="H70" i="1" s="1"/>
  <c r="E71" i="1"/>
  <c r="H71" i="1" s="1"/>
  <c r="E72" i="1"/>
  <c r="E7" i="1"/>
  <c r="H7" i="1" s="1"/>
  <c r="K9" i="2"/>
  <c r="J9" i="2"/>
  <c r="J8" i="2"/>
  <c r="J7" i="2"/>
  <c r="J6" i="2"/>
  <c r="M72" i="1"/>
  <c r="H72" i="1"/>
  <c r="M71" i="1"/>
  <c r="H66" i="1"/>
  <c r="H64" i="1"/>
  <c r="M61" i="1"/>
  <c r="H58" i="1"/>
  <c r="H56" i="1"/>
  <c r="H54" i="1"/>
  <c r="M52" i="1"/>
  <c r="M51" i="1"/>
  <c r="M49" i="1"/>
  <c r="H48" i="1"/>
  <c r="M45" i="1"/>
  <c r="M44" i="1"/>
  <c r="M42" i="1"/>
  <c r="M35" i="1"/>
  <c r="H35" i="1"/>
  <c r="M33" i="1"/>
  <c r="M32" i="1"/>
  <c r="M28" i="1"/>
  <c r="M27" i="1"/>
  <c r="H26" i="1"/>
  <c r="M25" i="1"/>
  <c r="M24" i="1"/>
  <c r="M23" i="1"/>
  <c r="M21" i="1"/>
  <c r="M19" i="1"/>
  <c r="M17" i="1"/>
  <c r="H17" i="1"/>
  <c r="M16" i="1"/>
  <c r="M15" i="1"/>
  <c r="H14" i="1"/>
  <c r="M13" i="1"/>
  <c r="H12" i="1"/>
  <c r="M11" i="1"/>
  <c r="H10" i="1"/>
  <c r="M8" i="1"/>
  <c r="M7" i="1"/>
  <c r="M6" i="1"/>
  <c r="K8" i="2" l="1"/>
  <c r="F6" i="2"/>
  <c r="F7" i="2"/>
</calcChain>
</file>

<file path=xl/sharedStrings.xml><?xml version="1.0" encoding="utf-8"?>
<sst xmlns="http://schemas.openxmlformats.org/spreadsheetml/2006/main" count="489" uniqueCount="160">
  <si>
    <t>2024 Proposed Physician Fee Schedule (CMS-1784-F)</t>
  </si>
  <si>
    <t>Payment Rates for Medicare Physician Services - Allergy Services</t>
  </si>
  <si>
    <t>CPT Code</t>
  </si>
  <si>
    <t>Mod</t>
    <phoneticPr fontId="0" type="noConversion"/>
  </si>
  <si>
    <t>Descriptor</t>
  </si>
  <si>
    <t>NON-FACILITY (OFFICE)</t>
  </si>
  <si>
    <t>FACILITY (HOSPITAL)</t>
  </si>
  <si>
    <t>% payment change 2023 to 2024</t>
  </si>
  <si>
    <t>Total RVUs</t>
  </si>
  <si>
    <t>Payment CF=$32.7442</t>
  </si>
  <si>
    <t>Payment CF=$33.8872</t>
  </si>
  <si>
    <t>Excise inferior turbinate</t>
  </si>
  <si>
    <t>NA</t>
  </si>
  <si>
    <t>Resect inferior turbinate</t>
  </si>
  <si>
    <t>Septoplasy</t>
  </si>
  <si>
    <t>Ablate inferior turbinate submucosa</t>
  </si>
  <si>
    <t>Control nosebleed</t>
  </si>
  <si>
    <t>Nasal endoscopy</t>
  </si>
  <si>
    <t>Endoscopic sinus debridement</t>
  </si>
  <si>
    <t>Endoscopic control of epistaxis</t>
  </si>
  <si>
    <t>Endoscopic resection concha bulls</t>
  </si>
  <si>
    <t xml:space="preserve">Endoscopic total ethmoidectomy and frontal sinusotomy </t>
  </si>
  <si>
    <t>Endoscopic ethmoidectomy anterior</t>
  </si>
  <si>
    <t>Endoscopic ethmoidectomy total</t>
  </si>
  <si>
    <t>Endoscopic maxillary antrostomy</t>
  </si>
  <si>
    <t xml:space="preserve">Endoscopic total ethmoidectomy and sphenoidotomy w/o tissue removal </t>
  </si>
  <si>
    <t xml:space="preserve">Endoscopic total ethmoidectomy and sphenoidotomy with tissue removal </t>
  </si>
  <si>
    <t>Endoscopy maxillary antrostomy with removal of tissue</t>
  </si>
  <si>
    <t>Endoscopic Frontal sinus exploration</t>
  </si>
  <si>
    <t>Endoscopic sphenoidotomy</t>
  </si>
  <si>
    <t>Endoscopic sphenoidectomy with removal of tissue</t>
  </si>
  <si>
    <t>Dx laryngoscopy excl nb</t>
  </si>
  <si>
    <t>Laryngoscopy w/ biopsy</t>
  </si>
  <si>
    <t>Laryngoscopy w/bx + op scope</t>
  </si>
  <si>
    <t>Laryngoscope w/tumor excision + scope</t>
  </si>
  <si>
    <t>Laryngoscope w/vc inj + scope</t>
  </si>
  <si>
    <t>Flexible Laryngoscopy</t>
  </si>
  <si>
    <t>Laryngoscopy with stroboscopy</t>
  </si>
  <si>
    <t>Tracheostomy</t>
  </si>
  <si>
    <t>Dx bronchoscope/wash</t>
  </si>
  <si>
    <t>Excision Deep Cervical Node</t>
  </si>
  <si>
    <t>Superficial parotidectomy</t>
  </si>
  <si>
    <t>Total parotidectomy</t>
  </si>
  <si>
    <t>Excsion of Submandibular gland</t>
  </si>
  <si>
    <t>Removal tonsils</t>
  </si>
  <si>
    <t>Esophagoscopy rigid trnso dx</t>
  </si>
  <si>
    <t>Total Thyroid Lobectomy</t>
  </si>
  <si>
    <t>Total Thyroidectomy</t>
  </si>
  <si>
    <t>Cerumen Management (Ear wax)</t>
  </si>
  <si>
    <t>Clean out mastoid cavity</t>
  </si>
  <si>
    <t>Tympanostomy with general anesthesia</t>
  </si>
  <si>
    <t>Tympanoplasy w/o mastoidectomy</t>
  </si>
  <si>
    <t>Ear microscopy exam</t>
  </si>
  <si>
    <t>Nasopharynoscopy</t>
  </si>
  <si>
    <t>Breathing capacity test</t>
  </si>
  <si>
    <t>TC</t>
  </si>
  <si>
    <t>Evaluation of wheezing</t>
  </si>
  <si>
    <t>Percut allergy skin tests</t>
  </si>
  <si>
    <t>Perq &amp; icut allg test venoms</t>
  </si>
  <si>
    <t>Perq&amp;ic allg test drugs/biol</t>
  </si>
  <si>
    <t>Icut allergy test drug/bug</t>
  </si>
  <si>
    <t>Icut allergy titrate-airborn</t>
  </si>
  <si>
    <t>Eye allergy tests</t>
  </si>
  <si>
    <t>Nose allergy test</t>
  </si>
  <si>
    <t>Bronchial allergy tests</t>
  </si>
  <si>
    <t>Ingest challenge ini 120 min</t>
  </si>
  <si>
    <t>Ingest challenge addl 60 min</t>
  </si>
  <si>
    <t>Immunotherapy one injection</t>
  </si>
  <si>
    <t>Immunotherapy injections</t>
  </si>
  <si>
    <t>Antigen therapy services</t>
  </si>
  <si>
    <t>Test</t>
  </si>
  <si>
    <t>Payment Rates for Medicare Physician Services - Evaluation and Management</t>
  </si>
  <si>
    <t>Office o/p new sf 15-29 min</t>
  </si>
  <si>
    <t>Office o/p new low 30-44 min</t>
  </si>
  <si>
    <t>Office o/p new mod 45-59 min</t>
  </si>
  <si>
    <t>Office o/p new hi 60-74 min</t>
  </si>
  <si>
    <t>Off/op est may x req phy/qhp</t>
  </si>
  <si>
    <t>Office o/p est sf 10-19 min</t>
  </si>
  <si>
    <t>Office o/p est low 20-29 min</t>
  </si>
  <si>
    <t>Office o/p est mod 30-39 min</t>
  </si>
  <si>
    <t>Office o/p est hi 40-54 min</t>
  </si>
  <si>
    <t>Initial hospital care</t>
  </si>
  <si>
    <t>Subsequent hospital care</t>
  </si>
  <si>
    <t>Critical care first hour</t>
  </si>
  <si>
    <t>Critical care addl 30 min</t>
  </si>
  <si>
    <t>Prolng off/op e/m ea 15 min</t>
  </si>
  <si>
    <t>Ol dig e/m svc 5-10 min</t>
  </si>
  <si>
    <t>Ol dig e/m svc 11-20 min</t>
  </si>
  <si>
    <t>Ol dig e/m svc 21+ min</t>
  </si>
  <si>
    <t>Prin care mgmt phys 1st 30</t>
  </si>
  <si>
    <t>Prin care mgmt phys ea addl</t>
  </si>
  <si>
    <t>Prin care mgmt staff 1st 30</t>
  </si>
  <si>
    <t>Prin care mgmt staff ea addl</t>
  </si>
  <si>
    <t>Chrnc care mgmt phys ea addl</t>
  </si>
  <si>
    <t>Phone e/m phys/qhp 5-10 min</t>
  </si>
  <si>
    <t>Phone e/m phys/qhp 11-20 min</t>
  </si>
  <si>
    <t>Phone e/m phys/qhp 21-30 min</t>
  </si>
  <si>
    <t>Ntrprof ph1/ntrnet/ehr 5-10</t>
  </si>
  <si>
    <t>Ntrprof ph1/ntrnet/ehr 11-20</t>
  </si>
  <si>
    <t>Ntrprof ph1/ntrnet/ehr 21-30</t>
  </si>
  <si>
    <t>Ntrprof ph1/ntrnet/ehr 31/&gt;</t>
  </si>
  <si>
    <t>Ntrprof ph1/ntrnet/ehr 5/&gt;</t>
  </si>
  <si>
    <t>Ntrprof ph1/ntrnet/ehr rfrl</t>
  </si>
  <si>
    <t>Rem mntr physiol param setup</t>
  </si>
  <si>
    <t>Rem mntr physiol param dev</t>
  </si>
  <si>
    <t>Rem physiol mntr 1st 20 min</t>
  </si>
  <si>
    <t>Rem physiol mntr ea addl 20</t>
  </si>
  <si>
    <t>Ped critical care initial</t>
  </si>
  <si>
    <t>Ped critical care subsq</t>
  </si>
  <si>
    <t>Cplx chrnc care 1st 60 min</t>
  </si>
  <si>
    <t>Cplx chrnc care ea addl 30</t>
  </si>
  <si>
    <t>Chrnc care mgmt staff 1st 20</t>
  </si>
  <si>
    <t>Chrnc care mgmt phys 1st 30</t>
  </si>
  <si>
    <t>Trans care mgmt 14 day disch</t>
  </si>
  <si>
    <t>Trans care mgmt 7 day disch</t>
  </si>
  <si>
    <t>Advncd care plan 30 min</t>
  </si>
  <si>
    <t>NEW CODE IN CY 2024</t>
  </si>
  <si>
    <t>Advncd care plan addl 30 min</t>
  </si>
  <si>
    <t>G0019</t>
  </si>
  <si>
    <t>CHI* services; 60 min per month</t>
  </si>
  <si>
    <t>G0022</t>
  </si>
  <si>
    <t>CHI* services, each add 30 min/month</t>
  </si>
  <si>
    <t>G0023</t>
  </si>
  <si>
    <t>PIN** services; 60 min/month</t>
  </si>
  <si>
    <t>G0024</t>
  </si>
  <si>
    <t>PIN** services, add 30 min/month</t>
  </si>
  <si>
    <t>G0136</t>
  </si>
  <si>
    <t>SDOH Risk Assessment, 5-15 min</t>
  </si>
  <si>
    <t>G0316</t>
  </si>
  <si>
    <t>Prolong inpt eval add15 m</t>
  </si>
  <si>
    <t>G0396</t>
  </si>
  <si>
    <t>Alcohol/subs interv 15-30mn</t>
  </si>
  <si>
    <t>G0397</t>
  </si>
  <si>
    <t>Alcohol/subs interv &gt;30 min</t>
  </si>
  <si>
    <t>G0506</t>
  </si>
  <si>
    <t>Comp asses care plan ccm svc</t>
  </si>
  <si>
    <t>G2010</t>
  </si>
  <si>
    <t>Remot image submit by pt</t>
  </si>
  <si>
    <t>G2012</t>
  </si>
  <si>
    <t>Brief check in by md/qhp</t>
  </si>
  <si>
    <t>G2211</t>
  </si>
  <si>
    <t>Complex e/m visit add on</t>
  </si>
  <si>
    <t>G2212</t>
  </si>
  <si>
    <t>Prolong outpt/office vis</t>
  </si>
  <si>
    <t>Mlt fam grp bhv train 1st 60</t>
  </si>
  <si>
    <t>Mlt fam grp bhv train ea add</t>
  </si>
  <si>
    <t>Caregiver traing 1st 30 min</t>
  </si>
  <si>
    <t>Caregiver traing ea addl 15</t>
  </si>
  <si>
    <t>Group caregiver training</t>
  </si>
  <si>
    <t>* Community Health Integration (CHI) Services</t>
  </si>
  <si>
    <t>** Principal Illness Navigation (PIN) Services</t>
  </si>
  <si>
    <t>Payment CF=$33.2875*</t>
  </si>
  <si>
    <t>*Effective March 9, 2024</t>
  </si>
  <si>
    <t>2024 Final Physician Fee Schedule (CMS-1784-F)</t>
  </si>
  <si>
    <t>Payment CF=$33.2875***</t>
  </si>
  <si>
    <t>***Effective March 9, 2024</t>
  </si>
  <si>
    <t>Payment CF=$33.8872*</t>
  </si>
  <si>
    <t>Remove tonsils and adenoids</t>
  </si>
  <si>
    <t>Repair palate pharynx/uvula</t>
  </si>
  <si>
    <t>Excision of lingual tonsil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</si>
</sst>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%"/>
    <numFmt numFmtId="165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43">
    <xf numFmtId="0" fontId="0" fillId="0" borderId="0" xfId="0"/>
    <xf numFmtId="0" fontId="5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/>
    </xf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2" fontId="6" fillId="0" borderId="4" xfId="0" applyNumberFormat="1" applyFont="1" applyBorder="1" applyAlignment="1">
      <alignment horizontal="center" vertical="center"/>
    </xf>
    <xf numFmtId="165" fontId="6" fillId="0" borderId="4" xfId="2" applyNumberFormat="1" applyFont="1" applyBorder="1" applyAlignment="1">
      <alignment horizontal="center"/>
    </xf>
    <xf numFmtId="164" fontId="6" fillId="0" borderId="4" xfId="4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1" fontId="1" fillId="0" borderId="4" xfId="2" applyNumberFormat="1" applyBorder="1" applyAlignment="1">
      <alignment horizontal="center"/>
    </xf>
    <xf numFmtId="0" fontId="1" fillId="0" borderId="4" xfId="2" applyBorder="1" applyAlignment="1">
      <alignment horizontal="center"/>
    </xf>
    <xf numFmtId="165" fontId="1" fillId="0" borderId="4" xfId="2" applyNumberFormat="1" applyBorder="1" applyAlignment="1">
      <alignment horizontal="center"/>
    </xf>
    <xf numFmtId="0" fontId="2" fillId="0" borderId="4" xfId="2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 wrapText="1"/>
    </xf>
    <xf numFmtId="0" fontId="1" fillId="0" borderId="0" xfId="2" applyAlignment="1">
      <alignment horizontal="center" vertical="center"/>
    </xf>
    <xf numFmtId="0" fontId="1" fillId="0" borderId="0" xfId="2" applyAlignment="1">
      <alignment horizontal="left" vertic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165" fontId="0" fillId="0" borderId="4" xfId="0" applyNumberFormat="1" applyBorder="1" applyAlignment="1">
      <alignment horizontal="center"/>
    </xf>
    <xf numFmtId="9" fontId="0" fillId="0" borderId="4" xfId="1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wrapText="1"/>
    </xf>
    <xf numFmtId="0" fontId="3" fillId="0" borderId="2" xfId="2" applyFont="1" applyBorder="1" applyAlignment="1">
      <alignment horizontal="center" wrapText="1"/>
    </xf>
    <xf numFmtId="0" fontId="3" fillId="0" borderId="3" xfId="2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44" fontId="3" fillId="0" borderId="4" xfId="3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44" fontId="3" fillId="0" borderId="1" xfId="3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9" fontId="0" fillId="0" borderId="1" xfId="1" applyFont="1" applyBorder="1" applyAlignment="1">
      <alignment horizontal="center"/>
    </xf>
    <xf numFmtId="9" fontId="0" fillId="0" borderId="2" xfId="1" applyFont="1" applyBorder="1" applyAlignment="1">
      <alignment horizontal="center"/>
    </xf>
    <xf numFmtId="9" fontId="0" fillId="0" borderId="3" xfId="1" applyFont="1" applyBorder="1" applyAlignment="1">
      <alignment horizontal="center"/>
    </xf>
    <xf numFmtId="0" fontId="2" fillId="0" borderId="4" xfId="2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</cellXfs>
  <cellStyles count="5">
    <cellStyle name="Currency 2 2 2" xfId="3" xr:uid="{00000000-0005-0000-0000-000000000000}"/>
    <cellStyle name="Normal" xfId="0" builtinId="0"/>
    <cellStyle name="Normal 6 2" xfId="2" xr:uid="{00000000-0005-0000-0000-000002000000}"/>
    <cellStyle name="Percent" xfId="1" builtinId="5"/>
    <cellStyle name="Percent 2 2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4"/>
  <sheetViews>
    <sheetView tabSelected="1" zoomScale="90" zoomScaleNormal="90" workbookViewId="0">
      <selection activeCell="P39" sqref="P39"/>
    </sheetView>
  </sheetViews>
  <sheetFormatPr defaultRowHeight="15" x14ac:dyDescent="0.25"/>
  <cols>
    <col min="3" max="3" width="49.140625" bestFit="1" customWidth="1"/>
    <col min="4" max="4" width="14.85546875" customWidth="1"/>
    <col min="5" max="5" width="13.7109375" customWidth="1"/>
    <col min="6" max="6" width="9.85546875" bestFit="1" customWidth="1"/>
    <col min="7" max="7" width="14.140625" customWidth="1"/>
    <col min="8" max="8" width="11.7109375" customWidth="1"/>
    <col min="9" max="9" width="9.85546875" bestFit="1" customWidth="1"/>
    <col min="10" max="10" width="14.5703125" customWidth="1"/>
    <col min="11" max="11" width="9.85546875" bestFit="1" customWidth="1"/>
    <col min="12" max="12" width="12.140625" customWidth="1"/>
    <col min="13" max="13" width="12.42578125" customWidth="1"/>
  </cols>
  <sheetData>
    <row r="1" spans="1:13" x14ac:dyDescent="0.25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6"/>
    </row>
    <row r="2" spans="1:13" x14ac:dyDescent="0.25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 x14ac:dyDescent="0.25">
      <c r="A3" s="28" t="s">
        <v>2</v>
      </c>
      <c r="B3" s="28" t="s">
        <v>3</v>
      </c>
      <c r="C3" s="29" t="s">
        <v>4</v>
      </c>
      <c r="D3" s="30" t="s">
        <v>5</v>
      </c>
      <c r="E3" s="30"/>
      <c r="F3" s="30"/>
      <c r="G3" s="30"/>
      <c r="H3" s="30"/>
      <c r="I3" s="30" t="s">
        <v>6</v>
      </c>
      <c r="J3" s="30"/>
      <c r="K3" s="30"/>
      <c r="L3" s="30"/>
      <c r="M3" s="30"/>
    </row>
    <row r="4" spans="1:13" x14ac:dyDescent="0.25">
      <c r="A4" s="28"/>
      <c r="B4" s="28"/>
      <c r="C4" s="29"/>
      <c r="D4" s="22">
        <v>2024</v>
      </c>
      <c r="E4" s="22"/>
      <c r="F4" s="22">
        <v>2023</v>
      </c>
      <c r="G4" s="22"/>
      <c r="H4" s="23" t="s">
        <v>7</v>
      </c>
      <c r="I4" s="22">
        <v>2024</v>
      </c>
      <c r="J4" s="22"/>
      <c r="K4" s="22">
        <v>2023</v>
      </c>
      <c r="L4" s="22"/>
      <c r="M4" s="23" t="s">
        <v>7</v>
      </c>
    </row>
    <row r="5" spans="1:13" ht="45" x14ac:dyDescent="0.25">
      <c r="A5" s="28"/>
      <c r="B5" s="28"/>
      <c r="C5" s="29"/>
      <c r="D5" s="1" t="s">
        <v>8</v>
      </c>
      <c r="E5" s="2" t="s">
        <v>151</v>
      </c>
      <c r="F5" s="1" t="s">
        <v>8</v>
      </c>
      <c r="G5" s="2" t="s">
        <v>10</v>
      </c>
      <c r="H5" s="23"/>
      <c r="I5" s="1" t="s">
        <v>8</v>
      </c>
      <c r="J5" s="2" t="s">
        <v>151</v>
      </c>
      <c r="K5" s="1" t="s">
        <v>8</v>
      </c>
      <c r="L5" s="2" t="s">
        <v>10</v>
      </c>
      <c r="M5" s="23"/>
    </row>
    <row r="6" spans="1:13" x14ac:dyDescent="0.25">
      <c r="A6" s="3">
        <v>30130</v>
      </c>
      <c r="B6" s="4"/>
      <c r="C6" s="5" t="s">
        <v>11</v>
      </c>
      <c r="D6" s="6" t="s">
        <v>12</v>
      </c>
      <c r="E6" s="7" t="s">
        <v>12</v>
      </c>
      <c r="F6" s="5" t="s">
        <v>12</v>
      </c>
      <c r="G6" s="7" t="s">
        <v>12</v>
      </c>
      <c r="H6" s="8" t="s">
        <v>12</v>
      </c>
      <c r="I6" s="9">
        <v>12.6</v>
      </c>
      <c r="J6" s="7">
        <f>I6*33.2875</f>
        <v>419.42250000000001</v>
      </c>
      <c r="K6" s="9">
        <v>12.67</v>
      </c>
      <c r="L6" s="7">
        <v>429.35082399999999</v>
      </c>
      <c r="M6" s="8">
        <f>(J6-L6)/L6</f>
        <v>-2.3124036207742261E-2</v>
      </c>
    </row>
    <row r="7" spans="1:13" x14ac:dyDescent="0.25">
      <c r="A7" s="3">
        <v>30140</v>
      </c>
      <c r="B7" s="4"/>
      <c r="C7" s="5" t="s">
        <v>13</v>
      </c>
      <c r="D7" s="6">
        <v>8.91</v>
      </c>
      <c r="E7" s="7">
        <f>D7*33.2875</f>
        <v>296.59162500000002</v>
      </c>
      <c r="F7" s="5">
        <v>8.9499999999999993</v>
      </c>
      <c r="G7" s="7">
        <v>303.29043999999999</v>
      </c>
      <c r="H7" s="8">
        <f>(E7-G7)/G7</f>
        <v>-2.2087128760141492E-2</v>
      </c>
      <c r="I7" s="9">
        <v>5.33</v>
      </c>
      <c r="J7" s="7">
        <f t="shared" ref="J7:J72" si="0">I7*33.2875</f>
        <v>177.42237500000002</v>
      </c>
      <c r="K7" s="9">
        <v>5.32</v>
      </c>
      <c r="L7" s="7">
        <v>180.27990400000002</v>
      </c>
      <c r="M7" s="8">
        <f t="shared" ref="M7:M72" si="1">(J7-L7)/L7</f>
        <v>-1.5850513210834631E-2</v>
      </c>
    </row>
    <row r="8" spans="1:13" x14ac:dyDescent="0.25">
      <c r="A8" s="3">
        <v>30520</v>
      </c>
      <c r="B8" s="4"/>
      <c r="C8" s="5" t="s">
        <v>14</v>
      </c>
      <c r="D8" s="6" t="s">
        <v>12</v>
      </c>
      <c r="E8" s="7" t="s">
        <v>12</v>
      </c>
      <c r="F8" s="5" t="s">
        <v>12</v>
      </c>
      <c r="G8" s="7" t="s">
        <v>12</v>
      </c>
      <c r="H8" s="8" t="s">
        <v>12</v>
      </c>
      <c r="I8" s="9">
        <v>20.43</v>
      </c>
      <c r="J8" s="7">
        <f t="shared" si="0"/>
        <v>680.063625</v>
      </c>
      <c r="K8" s="9">
        <v>20.46</v>
      </c>
      <c r="L8" s="7">
        <v>693.33211200000005</v>
      </c>
      <c r="M8" s="8">
        <f t="shared" si="1"/>
        <v>-1.9137274576429903E-2</v>
      </c>
    </row>
    <row r="9" spans="1:13" x14ac:dyDescent="0.25">
      <c r="A9" s="3">
        <v>30802</v>
      </c>
      <c r="B9" s="4"/>
      <c r="C9" s="5" t="s">
        <v>15</v>
      </c>
      <c r="D9" s="6">
        <v>8.3800000000000008</v>
      </c>
      <c r="E9" s="7">
        <f t="shared" ref="E9:E72" si="2">D9*33.2875</f>
        <v>278.94925000000006</v>
      </c>
      <c r="F9" s="5">
        <v>8.43</v>
      </c>
      <c r="G9" s="7">
        <v>285.66909599999997</v>
      </c>
      <c r="H9" s="8">
        <f t="shared" ref="H9:H72" si="3">(E9-G9)/G9</f>
        <v>-2.3523181520481672E-2</v>
      </c>
      <c r="I9" s="9">
        <v>6.12</v>
      </c>
      <c r="J9" s="7">
        <f t="shared" si="0"/>
        <v>203.71950000000001</v>
      </c>
      <c r="K9" s="9">
        <v>6.14</v>
      </c>
      <c r="L9" s="7">
        <v>208.067408</v>
      </c>
      <c r="M9" s="8">
        <f t="shared" si="1"/>
        <v>-2.0896631730040055E-2</v>
      </c>
    </row>
    <row r="10" spans="1:13" x14ac:dyDescent="0.25">
      <c r="A10" s="3">
        <v>30901</v>
      </c>
      <c r="B10" s="4"/>
      <c r="C10" s="5" t="s">
        <v>16</v>
      </c>
      <c r="D10" s="6">
        <v>4.7</v>
      </c>
      <c r="E10" s="7">
        <f t="shared" si="2"/>
        <v>156.45125000000002</v>
      </c>
      <c r="F10" s="5">
        <v>4.75</v>
      </c>
      <c r="G10" s="7">
        <v>160.96420000000001</v>
      </c>
      <c r="H10" s="8">
        <f t="shared" si="3"/>
        <v>-2.8036979651375828E-2</v>
      </c>
      <c r="I10" s="9">
        <v>1.69</v>
      </c>
      <c r="J10" s="7">
        <f t="shared" si="0"/>
        <v>56.255875000000003</v>
      </c>
      <c r="K10" s="9">
        <v>1.69</v>
      </c>
      <c r="L10" s="7">
        <v>57.269368</v>
      </c>
      <c r="M10" s="8">
        <f t="shared" si="1"/>
        <v>-1.76969475200075E-2</v>
      </c>
    </row>
    <row r="11" spans="1:13" x14ac:dyDescent="0.25">
      <c r="A11" s="3">
        <v>30903</v>
      </c>
      <c r="B11" s="4"/>
      <c r="C11" s="5" t="s">
        <v>16</v>
      </c>
      <c r="D11" s="6">
        <v>7.32</v>
      </c>
      <c r="E11" s="7">
        <f t="shared" si="2"/>
        <v>243.66450000000003</v>
      </c>
      <c r="F11" s="5">
        <v>7.44</v>
      </c>
      <c r="G11" s="7">
        <v>252.12076800000003</v>
      </c>
      <c r="H11" s="8">
        <f t="shared" si="3"/>
        <v>-3.3540545140652571E-2</v>
      </c>
      <c r="I11" s="9">
        <v>2.2999999999999998</v>
      </c>
      <c r="J11" s="7">
        <f t="shared" si="0"/>
        <v>76.561250000000001</v>
      </c>
      <c r="K11" s="9">
        <v>2.31</v>
      </c>
      <c r="L11" s="7">
        <v>78.279432</v>
      </c>
      <c r="M11" s="8">
        <f t="shared" si="1"/>
        <v>-2.1949341686587593E-2</v>
      </c>
    </row>
    <row r="12" spans="1:13" x14ac:dyDescent="0.25">
      <c r="A12" s="3">
        <v>31231</v>
      </c>
      <c r="B12" s="4"/>
      <c r="C12" s="5" t="s">
        <v>17</v>
      </c>
      <c r="D12" s="6">
        <v>5.63</v>
      </c>
      <c r="E12" s="7">
        <f t="shared" si="2"/>
        <v>187.408625</v>
      </c>
      <c r="F12" s="5">
        <v>5.7</v>
      </c>
      <c r="G12" s="7">
        <v>193.15703999999999</v>
      </c>
      <c r="H12" s="8">
        <f t="shared" si="3"/>
        <v>-2.9760318339937256E-2</v>
      </c>
      <c r="I12" s="9">
        <v>1.93</v>
      </c>
      <c r="J12" s="7">
        <f t="shared" si="0"/>
        <v>64.244875000000008</v>
      </c>
      <c r="K12" s="9">
        <v>1.93</v>
      </c>
      <c r="L12" s="7">
        <v>65.402295999999993</v>
      </c>
      <c r="M12" s="8">
        <f t="shared" si="1"/>
        <v>-1.769694752000733E-2</v>
      </c>
    </row>
    <row r="13" spans="1:13" x14ac:dyDescent="0.25">
      <c r="A13" s="3">
        <v>31237</v>
      </c>
      <c r="B13" s="4"/>
      <c r="C13" s="5" t="s">
        <v>18</v>
      </c>
      <c r="D13" s="6">
        <v>7.74</v>
      </c>
      <c r="E13" s="7">
        <f t="shared" si="2"/>
        <v>257.64525000000003</v>
      </c>
      <c r="F13" s="5">
        <v>7.72</v>
      </c>
      <c r="G13" s="7">
        <v>261.60918399999997</v>
      </c>
      <c r="H13" s="8">
        <f t="shared" si="3"/>
        <v>-1.5152120959178323E-2</v>
      </c>
      <c r="I13" s="9">
        <v>4.79</v>
      </c>
      <c r="J13" s="7">
        <f t="shared" si="0"/>
        <v>159.447125</v>
      </c>
      <c r="K13" s="9">
        <v>4.76</v>
      </c>
      <c r="L13" s="7">
        <v>161.30307199999999</v>
      </c>
      <c r="M13" s="8">
        <f t="shared" si="1"/>
        <v>-1.1505961895133568E-2</v>
      </c>
    </row>
    <row r="14" spans="1:13" x14ac:dyDescent="0.25">
      <c r="A14" s="3">
        <v>31238</v>
      </c>
      <c r="B14" s="4"/>
      <c r="C14" s="5" t="s">
        <v>19</v>
      </c>
      <c r="D14" s="6">
        <v>7.54</v>
      </c>
      <c r="E14" s="7">
        <f t="shared" si="2"/>
        <v>250.98775000000001</v>
      </c>
      <c r="F14" s="5">
        <v>7.53</v>
      </c>
      <c r="G14" s="7">
        <v>255.170616</v>
      </c>
      <c r="H14" s="8">
        <f>(E14-G14)/G14</f>
        <v>-1.6392428194004868E-2</v>
      </c>
      <c r="I14" s="9">
        <v>5.01</v>
      </c>
      <c r="J14" s="7">
        <f t="shared" si="0"/>
        <v>166.770375</v>
      </c>
      <c r="K14" s="9">
        <v>4.97</v>
      </c>
      <c r="L14" s="7">
        <v>168.41938399999998</v>
      </c>
      <c r="M14" s="8">
        <f t="shared" si="1"/>
        <v>-9.7910879427036638E-3</v>
      </c>
    </row>
    <row r="15" spans="1:13" x14ac:dyDescent="0.25">
      <c r="A15" s="3">
        <v>31240</v>
      </c>
      <c r="B15" s="4"/>
      <c r="C15" s="5" t="s">
        <v>20</v>
      </c>
      <c r="D15" s="6" t="s">
        <v>12</v>
      </c>
      <c r="E15" s="7" t="s">
        <v>12</v>
      </c>
      <c r="F15" s="5" t="s">
        <v>12</v>
      </c>
      <c r="G15" s="7" t="s">
        <v>12</v>
      </c>
      <c r="H15" s="8" t="s">
        <v>12</v>
      </c>
      <c r="I15" s="9">
        <v>4.76</v>
      </c>
      <c r="J15" s="7">
        <f t="shared" si="0"/>
        <v>158.4485</v>
      </c>
      <c r="K15" s="9">
        <v>4.7300000000000004</v>
      </c>
      <c r="L15" s="7">
        <v>160.28645600000002</v>
      </c>
      <c r="M15" s="8">
        <f t="shared" si="1"/>
        <v>-1.1466695601529922E-2</v>
      </c>
    </row>
    <row r="16" spans="1:13" x14ac:dyDescent="0.25">
      <c r="A16" s="3">
        <v>31253</v>
      </c>
      <c r="B16" s="4"/>
      <c r="C16" s="5" t="s">
        <v>21</v>
      </c>
      <c r="D16" s="6" t="s">
        <v>12</v>
      </c>
      <c r="E16" s="7" t="s">
        <v>12</v>
      </c>
      <c r="F16" s="5" t="s">
        <v>12</v>
      </c>
      <c r="G16" s="7" t="s">
        <v>12</v>
      </c>
      <c r="H16" s="8" t="s">
        <v>12</v>
      </c>
      <c r="I16" s="9">
        <v>14.88</v>
      </c>
      <c r="J16" s="7">
        <f t="shared" si="0"/>
        <v>495.31800000000004</v>
      </c>
      <c r="K16" s="9">
        <v>14.87</v>
      </c>
      <c r="L16" s="7">
        <v>503.90266399999996</v>
      </c>
      <c r="M16" s="8">
        <f t="shared" si="1"/>
        <v>-1.7036353671668461E-2</v>
      </c>
    </row>
    <row r="17" spans="1:13" x14ac:dyDescent="0.25">
      <c r="A17" s="3">
        <v>31254</v>
      </c>
      <c r="B17" s="4"/>
      <c r="C17" s="5" t="s">
        <v>22</v>
      </c>
      <c r="D17" s="6">
        <v>13.13</v>
      </c>
      <c r="E17" s="7">
        <f t="shared" si="2"/>
        <v>437.06487500000003</v>
      </c>
      <c r="F17" s="5">
        <v>13.22</v>
      </c>
      <c r="G17" s="7">
        <v>447.98878400000001</v>
      </c>
      <c r="H17" s="8">
        <f t="shared" si="3"/>
        <v>-2.4384335925695812E-2</v>
      </c>
      <c r="I17" s="9">
        <v>7.25</v>
      </c>
      <c r="J17" s="7">
        <f t="shared" si="0"/>
        <v>241.33437500000002</v>
      </c>
      <c r="K17" s="9">
        <v>7.23</v>
      </c>
      <c r="L17" s="7">
        <v>245.004456</v>
      </c>
      <c r="M17" s="8">
        <f t="shared" si="1"/>
        <v>-1.4979650002773752E-2</v>
      </c>
    </row>
    <row r="18" spans="1:13" x14ac:dyDescent="0.25">
      <c r="A18" s="3">
        <v>31255</v>
      </c>
      <c r="B18" s="4"/>
      <c r="C18" s="5" t="s">
        <v>23</v>
      </c>
      <c r="D18" s="6" t="s">
        <v>12</v>
      </c>
      <c r="E18" s="7" t="s">
        <v>12</v>
      </c>
      <c r="F18" s="5" t="s">
        <v>12</v>
      </c>
      <c r="G18" s="7" t="s">
        <v>12</v>
      </c>
      <c r="H18" s="8" t="s">
        <v>12</v>
      </c>
      <c r="I18" s="9">
        <v>9.6300000000000008</v>
      </c>
      <c r="J18" s="7">
        <f t="shared" si="0"/>
        <v>320.55862500000006</v>
      </c>
      <c r="K18" s="9">
        <v>9.6199999999999992</v>
      </c>
      <c r="L18" s="7">
        <v>325.99486399999995</v>
      </c>
      <c r="M18" s="8">
        <f t="shared" si="1"/>
        <v>-1.6675842475849214E-2</v>
      </c>
    </row>
    <row r="19" spans="1:13" x14ac:dyDescent="0.25">
      <c r="A19" s="3">
        <v>31256</v>
      </c>
      <c r="B19" s="4"/>
      <c r="C19" s="5" t="s">
        <v>24</v>
      </c>
      <c r="D19" s="6" t="s">
        <v>12</v>
      </c>
      <c r="E19" s="7" t="s">
        <v>12</v>
      </c>
      <c r="F19" s="5" t="s">
        <v>12</v>
      </c>
      <c r="G19" s="7" t="s">
        <v>12</v>
      </c>
      <c r="H19" s="8" t="s">
        <v>12</v>
      </c>
      <c r="I19" s="9">
        <v>5.37</v>
      </c>
      <c r="J19" s="7">
        <f t="shared" si="0"/>
        <v>178.75387500000002</v>
      </c>
      <c r="K19" s="9">
        <v>5.36</v>
      </c>
      <c r="L19" s="7">
        <v>181.63539200000002</v>
      </c>
      <c r="M19" s="8">
        <f t="shared" si="1"/>
        <v>-1.5864292571350865E-2</v>
      </c>
    </row>
    <row r="20" spans="1:13" ht="30" x14ac:dyDescent="0.25">
      <c r="A20" s="3">
        <v>31257</v>
      </c>
      <c r="B20" s="4"/>
      <c r="C20" s="10" t="s">
        <v>25</v>
      </c>
      <c r="D20" s="6" t="s">
        <v>12</v>
      </c>
      <c r="E20" s="7" t="s">
        <v>12</v>
      </c>
      <c r="F20" s="5" t="s">
        <v>12</v>
      </c>
      <c r="G20" s="7" t="s">
        <v>12</v>
      </c>
      <c r="H20" s="8" t="s">
        <v>12</v>
      </c>
      <c r="I20" s="9">
        <v>13.28</v>
      </c>
      <c r="J20" s="7">
        <f t="shared" si="0"/>
        <v>442.05799999999999</v>
      </c>
      <c r="K20" s="9">
        <v>13.25</v>
      </c>
      <c r="L20" s="7">
        <v>449.00540000000001</v>
      </c>
      <c r="M20" s="8">
        <f t="shared" si="1"/>
        <v>-1.5472865137034022E-2</v>
      </c>
    </row>
    <row r="21" spans="1:13" ht="30" x14ac:dyDescent="0.25">
      <c r="A21" s="3">
        <v>31259</v>
      </c>
      <c r="B21" s="4"/>
      <c r="C21" s="10" t="s">
        <v>26</v>
      </c>
      <c r="D21" s="6" t="s">
        <v>12</v>
      </c>
      <c r="E21" s="7" t="s">
        <v>12</v>
      </c>
      <c r="F21" s="5" t="s">
        <v>12</v>
      </c>
      <c r="G21" s="7" t="s">
        <v>12</v>
      </c>
      <c r="H21" s="8" t="s">
        <v>12</v>
      </c>
      <c r="I21" s="9">
        <v>14.03</v>
      </c>
      <c r="J21" s="7">
        <f t="shared" si="0"/>
        <v>467.02362499999998</v>
      </c>
      <c r="K21" s="9">
        <v>14.02</v>
      </c>
      <c r="L21" s="7">
        <v>475.098544</v>
      </c>
      <c r="M21" s="8">
        <f t="shared" si="1"/>
        <v>-1.699630340268949E-2</v>
      </c>
    </row>
    <row r="22" spans="1:13" x14ac:dyDescent="0.25">
      <c r="A22" s="3">
        <v>31267</v>
      </c>
      <c r="B22" s="4"/>
      <c r="C22" s="5" t="s">
        <v>27</v>
      </c>
      <c r="D22" s="6" t="s">
        <v>12</v>
      </c>
      <c r="E22" s="7" t="s">
        <v>12</v>
      </c>
      <c r="F22" s="5" t="s">
        <v>12</v>
      </c>
      <c r="G22" s="7" t="s">
        <v>12</v>
      </c>
      <c r="H22" s="8" t="s">
        <v>12</v>
      </c>
      <c r="I22" s="9">
        <v>7.92</v>
      </c>
      <c r="J22" s="7">
        <f t="shared" si="0"/>
        <v>263.637</v>
      </c>
      <c r="K22" s="9">
        <v>7.89</v>
      </c>
      <c r="L22" s="7">
        <v>267.37000799999998</v>
      </c>
      <c r="M22" s="8">
        <f t="shared" si="1"/>
        <v>-1.3961954925026535E-2</v>
      </c>
    </row>
    <row r="23" spans="1:13" x14ac:dyDescent="0.25">
      <c r="A23" s="3">
        <v>31276</v>
      </c>
      <c r="B23" s="4"/>
      <c r="C23" s="5" t="s">
        <v>28</v>
      </c>
      <c r="D23" s="6" t="s">
        <v>12</v>
      </c>
      <c r="E23" s="7" t="s">
        <v>12</v>
      </c>
      <c r="F23" s="5" t="s">
        <v>12</v>
      </c>
      <c r="G23" s="7" t="s">
        <v>12</v>
      </c>
      <c r="H23" s="8" t="s">
        <v>12</v>
      </c>
      <c r="I23" s="9">
        <v>11.27</v>
      </c>
      <c r="J23" s="7">
        <f t="shared" si="0"/>
        <v>375.150125</v>
      </c>
      <c r="K23" s="9">
        <v>11.23</v>
      </c>
      <c r="L23" s="7">
        <v>380.55325600000003</v>
      </c>
      <c r="M23" s="8">
        <f t="shared" si="1"/>
        <v>-1.419809426095156E-2</v>
      </c>
    </row>
    <row r="24" spans="1:13" x14ac:dyDescent="0.25">
      <c r="A24" s="3">
        <v>31287</v>
      </c>
      <c r="B24" s="4"/>
      <c r="C24" s="5" t="s">
        <v>29</v>
      </c>
      <c r="D24" s="6" t="s">
        <v>12</v>
      </c>
      <c r="E24" s="7" t="s">
        <v>12</v>
      </c>
      <c r="F24" s="5" t="s">
        <v>12</v>
      </c>
      <c r="G24" s="7" t="s">
        <v>12</v>
      </c>
      <c r="H24" s="8" t="s">
        <v>12</v>
      </c>
      <c r="I24" s="9">
        <v>6</v>
      </c>
      <c r="J24" s="7">
        <f t="shared" si="0"/>
        <v>199.72500000000002</v>
      </c>
      <c r="K24" s="9">
        <v>6</v>
      </c>
      <c r="L24" s="7">
        <v>203.32319999999999</v>
      </c>
      <c r="M24" s="8">
        <f t="shared" si="1"/>
        <v>-1.7696947520007375E-2</v>
      </c>
    </row>
    <row r="25" spans="1:13" x14ac:dyDescent="0.25">
      <c r="A25" s="3">
        <v>31288</v>
      </c>
      <c r="B25" s="4"/>
      <c r="C25" s="5" t="s">
        <v>30</v>
      </c>
      <c r="D25" s="6" t="s">
        <v>12</v>
      </c>
      <c r="E25" s="7" t="s">
        <v>12</v>
      </c>
      <c r="F25" s="5" t="s">
        <v>12</v>
      </c>
      <c r="G25" s="7" t="s">
        <v>12</v>
      </c>
      <c r="H25" s="8" t="s">
        <v>12</v>
      </c>
      <c r="I25" s="9">
        <v>6.98</v>
      </c>
      <c r="J25" s="7">
        <f t="shared" si="0"/>
        <v>232.34675000000001</v>
      </c>
      <c r="K25" s="9">
        <v>6.97</v>
      </c>
      <c r="L25" s="7">
        <v>236.19378399999999</v>
      </c>
      <c r="M25" s="8">
        <f t="shared" si="1"/>
        <v>-1.6287617459060565E-2</v>
      </c>
    </row>
    <row r="26" spans="1:13" x14ac:dyDescent="0.25">
      <c r="A26" s="3">
        <v>31525</v>
      </c>
      <c r="B26" s="4"/>
      <c r="C26" s="5" t="s">
        <v>31</v>
      </c>
      <c r="D26" s="6">
        <v>7.54</v>
      </c>
      <c r="E26" s="7">
        <f t="shared" si="2"/>
        <v>250.98775000000001</v>
      </c>
      <c r="F26" s="5">
        <v>7.53</v>
      </c>
      <c r="G26" s="7">
        <v>255.170616</v>
      </c>
      <c r="H26" s="8">
        <f t="shared" si="3"/>
        <v>-1.6392428194004868E-2</v>
      </c>
      <c r="I26" s="9">
        <v>4.79</v>
      </c>
      <c r="J26" s="7">
        <f t="shared" si="0"/>
        <v>159.447125</v>
      </c>
      <c r="K26" s="9">
        <v>4.74</v>
      </c>
      <c r="L26" s="7">
        <v>160.625328</v>
      </c>
      <c r="M26" s="8">
        <f t="shared" si="1"/>
        <v>-7.3351009748599321E-3</v>
      </c>
    </row>
    <row r="27" spans="1:13" x14ac:dyDescent="0.25">
      <c r="A27" s="3">
        <v>31535</v>
      </c>
      <c r="B27" s="4"/>
      <c r="C27" s="5" t="s">
        <v>32</v>
      </c>
      <c r="D27" s="6" t="s">
        <v>12</v>
      </c>
      <c r="E27" s="7" t="s">
        <v>12</v>
      </c>
      <c r="F27" s="5" t="s">
        <v>12</v>
      </c>
      <c r="G27" s="7" t="s">
        <v>12</v>
      </c>
      <c r="H27" s="8" t="s">
        <v>12</v>
      </c>
      <c r="I27" s="9">
        <v>5.64</v>
      </c>
      <c r="J27" s="7">
        <f t="shared" si="0"/>
        <v>187.7415</v>
      </c>
      <c r="K27" s="9">
        <v>5.6</v>
      </c>
      <c r="L27" s="7">
        <v>189.76831999999999</v>
      </c>
      <c r="M27" s="8">
        <f t="shared" si="1"/>
        <v>-1.0680497145150396E-2</v>
      </c>
    </row>
    <row r="28" spans="1:13" x14ac:dyDescent="0.25">
      <c r="A28" s="3">
        <v>31536</v>
      </c>
      <c r="B28" s="4"/>
      <c r="C28" s="5" t="s">
        <v>33</v>
      </c>
      <c r="D28" s="6" t="s">
        <v>12</v>
      </c>
      <c r="E28" s="7" t="s">
        <v>12</v>
      </c>
      <c r="F28" s="5" t="s">
        <v>12</v>
      </c>
      <c r="G28" s="7" t="s">
        <v>12</v>
      </c>
      <c r="H28" s="8" t="s">
        <v>12</v>
      </c>
      <c r="I28" s="9">
        <v>6.26</v>
      </c>
      <c r="J28" s="7">
        <f t="shared" si="0"/>
        <v>208.37975</v>
      </c>
      <c r="K28" s="9">
        <v>6.25</v>
      </c>
      <c r="L28" s="7">
        <v>211.79499999999999</v>
      </c>
      <c r="M28" s="8">
        <f t="shared" si="1"/>
        <v>-1.6125262636039504E-2</v>
      </c>
    </row>
    <row r="29" spans="1:13" x14ac:dyDescent="0.25">
      <c r="A29" s="3">
        <v>31541</v>
      </c>
      <c r="B29" s="4"/>
      <c r="C29" s="5" t="s">
        <v>34</v>
      </c>
      <c r="D29" s="6" t="s">
        <v>12</v>
      </c>
      <c r="E29" s="7" t="s">
        <v>12</v>
      </c>
      <c r="F29" s="5" t="s">
        <v>12</v>
      </c>
      <c r="G29" s="7" t="s">
        <v>12</v>
      </c>
      <c r="H29" s="8" t="s">
        <v>12</v>
      </c>
      <c r="I29" s="9">
        <v>7.83</v>
      </c>
      <c r="J29" s="7">
        <f t="shared" si="0"/>
        <v>260.64112499999999</v>
      </c>
      <c r="K29" s="9">
        <v>7.82</v>
      </c>
      <c r="L29" s="7">
        <v>264.99790400000001</v>
      </c>
      <c r="M29" s="8">
        <f t="shared" si="1"/>
        <v>-1.6440805509163638E-2</v>
      </c>
    </row>
    <row r="30" spans="1:13" x14ac:dyDescent="0.25">
      <c r="A30" s="3">
        <v>31571</v>
      </c>
      <c r="B30" s="4"/>
      <c r="C30" s="5" t="s">
        <v>35</v>
      </c>
      <c r="D30" s="6" t="s">
        <v>12</v>
      </c>
      <c r="E30" s="7" t="s">
        <v>12</v>
      </c>
      <c r="F30" s="5" t="s">
        <v>12</v>
      </c>
      <c r="G30" s="7" t="s">
        <v>12</v>
      </c>
      <c r="H30" s="8" t="s">
        <v>12</v>
      </c>
      <c r="I30" s="9">
        <v>7.41</v>
      </c>
      <c r="J30" s="7">
        <f t="shared" si="0"/>
        <v>246.66037500000002</v>
      </c>
      <c r="K30" s="9">
        <v>7.37</v>
      </c>
      <c r="L30" s="7">
        <v>249.74866399999999</v>
      </c>
      <c r="M30" s="8">
        <f t="shared" si="1"/>
        <v>-1.2365587669369774E-2</v>
      </c>
    </row>
    <row r="31" spans="1:13" x14ac:dyDescent="0.25">
      <c r="A31" s="3">
        <v>31575</v>
      </c>
      <c r="B31" s="4"/>
      <c r="C31" s="5" t="s">
        <v>36</v>
      </c>
      <c r="D31" s="6">
        <v>3.88</v>
      </c>
      <c r="E31" s="7">
        <f t="shared" si="2"/>
        <v>129.15549999999999</v>
      </c>
      <c r="F31" s="5">
        <v>3.9</v>
      </c>
      <c r="G31" s="7">
        <v>132.16007999999999</v>
      </c>
      <c r="H31" s="8">
        <f t="shared" si="3"/>
        <v>-2.2734399071187038E-2</v>
      </c>
      <c r="I31" s="9">
        <v>2.06</v>
      </c>
      <c r="J31" s="7">
        <f t="shared" si="0"/>
        <v>68.572250000000011</v>
      </c>
      <c r="K31" s="9">
        <v>2.0299999999999998</v>
      </c>
      <c r="L31" s="7">
        <v>68.791015999999999</v>
      </c>
      <c r="M31" s="8">
        <f t="shared" si="1"/>
        <v>-3.1801536409927136E-3</v>
      </c>
    </row>
    <row r="32" spans="1:13" x14ac:dyDescent="0.25">
      <c r="A32" s="3">
        <v>31579</v>
      </c>
      <c r="B32" s="4"/>
      <c r="C32" s="5" t="s">
        <v>37</v>
      </c>
      <c r="D32" s="6">
        <v>5.95</v>
      </c>
      <c r="E32" s="7">
        <f t="shared" si="2"/>
        <v>198.06062500000002</v>
      </c>
      <c r="F32" s="5">
        <v>5.97</v>
      </c>
      <c r="G32" s="7">
        <v>202.30658399999999</v>
      </c>
      <c r="H32" s="8">
        <f t="shared" si="3"/>
        <v>-2.098774501575278E-2</v>
      </c>
      <c r="I32" s="9">
        <v>3.58</v>
      </c>
      <c r="J32" s="7">
        <f t="shared" si="0"/>
        <v>119.16925000000001</v>
      </c>
      <c r="K32" s="9">
        <v>3.56</v>
      </c>
      <c r="L32" s="7">
        <v>120.63843200000001</v>
      </c>
      <c r="M32" s="8">
        <f t="shared" si="1"/>
        <v>-1.2178391045400885E-2</v>
      </c>
    </row>
    <row r="33" spans="1:13" x14ac:dyDescent="0.25">
      <c r="A33" s="3">
        <v>31600</v>
      </c>
      <c r="B33" s="4"/>
      <c r="C33" s="5" t="s">
        <v>38</v>
      </c>
      <c r="D33" s="6" t="s">
        <v>12</v>
      </c>
      <c r="E33" s="7" t="s">
        <v>12</v>
      </c>
      <c r="F33" s="5" t="s">
        <v>12</v>
      </c>
      <c r="G33" s="7" t="s">
        <v>12</v>
      </c>
      <c r="H33" s="8" t="s">
        <v>12</v>
      </c>
      <c r="I33" s="9">
        <v>9.07</v>
      </c>
      <c r="J33" s="7">
        <f t="shared" si="0"/>
        <v>301.91762500000004</v>
      </c>
      <c r="K33" s="9">
        <v>9.06</v>
      </c>
      <c r="L33" s="7">
        <v>307.01803200000001</v>
      </c>
      <c r="M33" s="8">
        <f t="shared" si="1"/>
        <v>-1.6612727815283376E-2</v>
      </c>
    </row>
    <row r="34" spans="1:13" x14ac:dyDescent="0.25">
      <c r="A34" s="3">
        <v>31622</v>
      </c>
      <c r="B34" s="4"/>
      <c r="C34" s="5" t="s">
        <v>39</v>
      </c>
      <c r="D34" s="6">
        <v>7.48</v>
      </c>
      <c r="E34" s="7">
        <f t="shared" si="2"/>
        <v>248.99050000000003</v>
      </c>
      <c r="F34" s="5">
        <v>7.39</v>
      </c>
      <c r="G34" s="7">
        <v>250.42640799999998</v>
      </c>
      <c r="H34" s="8">
        <f t="shared" si="3"/>
        <v>-5.7338521582753973E-3</v>
      </c>
      <c r="I34" s="9">
        <v>3.9</v>
      </c>
      <c r="J34" s="7">
        <f t="shared" si="0"/>
        <v>129.82124999999999</v>
      </c>
      <c r="K34" s="9">
        <v>3.85</v>
      </c>
      <c r="L34" s="7">
        <v>130.46572</v>
      </c>
      <c r="M34" s="8">
        <f t="shared" si="1"/>
        <v>-4.9397650202674887E-3</v>
      </c>
    </row>
    <row r="35" spans="1:13" x14ac:dyDescent="0.25">
      <c r="A35" s="3">
        <v>38510</v>
      </c>
      <c r="B35" s="4"/>
      <c r="C35" s="5" t="s">
        <v>40</v>
      </c>
      <c r="D35" s="6">
        <v>15.91</v>
      </c>
      <c r="E35" s="7">
        <f t="shared" si="2"/>
        <v>529.60412500000007</v>
      </c>
      <c r="F35" s="5">
        <v>15.9</v>
      </c>
      <c r="G35" s="7">
        <v>538.80647999999997</v>
      </c>
      <c r="H35" s="8">
        <f t="shared" si="3"/>
        <v>-1.7079146858070264E-2</v>
      </c>
      <c r="I35" s="9">
        <v>12.58</v>
      </c>
      <c r="J35" s="7">
        <f t="shared" si="0"/>
        <v>418.75675000000001</v>
      </c>
      <c r="K35" s="9">
        <v>12.54</v>
      </c>
      <c r="L35" s="7">
        <v>424.94548799999995</v>
      </c>
      <c r="M35" s="8">
        <f t="shared" si="1"/>
        <v>-1.4563604449895805E-2</v>
      </c>
    </row>
    <row r="36" spans="1:13" x14ac:dyDescent="0.25">
      <c r="A36" s="3">
        <v>42145</v>
      </c>
      <c r="B36" s="4"/>
      <c r="C36" s="41" t="s">
        <v>158</v>
      </c>
      <c r="D36" s="6" t="s">
        <v>12</v>
      </c>
      <c r="E36" s="7" t="s">
        <v>12</v>
      </c>
      <c r="F36" s="5" t="s">
        <v>12</v>
      </c>
      <c r="G36" s="7" t="s">
        <v>12</v>
      </c>
      <c r="H36" s="8" t="s">
        <v>12</v>
      </c>
      <c r="I36" s="9">
        <v>20.79</v>
      </c>
      <c r="J36" s="7">
        <f t="shared" si="0"/>
        <v>692.04712500000005</v>
      </c>
      <c r="K36" s="9">
        <v>20.69</v>
      </c>
      <c r="L36" s="7">
        <f>K36*33.8872</f>
        <v>701.12616800000001</v>
      </c>
      <c r="M36" s="8">
        <f t="shared" si="1"/>
        <v>-1.2949228561670167E-2</v>
      </c>
    </row>
    <row r="37" spans="1:13" x14ac:dyDescent="0.25">
      <c r="A37" s="3">
        <v>42415</v>
      </c>
      <c r="B37" s="4"/>
      <c r="C37" s="5" t="s">
        <v>41</v>
      </c>
      <c r="D37" s="6" t="s">
        <v>12</v>
      </c>
      <c r="E37" s="7" t="s">
        <v>12</v>
      </c>
      <c r="F37" s="5" t="s">
        <v>12</v>
      </c>
      <c r="G37" s="7" t="s">
        <v>12</v>
      </c>
      <c r="H37" s="8" t="s">
        <v>12</v>
      </c>
      <c r="I37" s="9">
        <v>31.9</v>
      </c>
      <c r="J37" s="7">
        <f t="shared" si="0"/>
        <v>1061.8712499999999</v>
      </c>
      <c r="K37" s="9">
        <v>31.74</v>
      </c>
      <c r="L37" s="7">
        <v>1075.5797279999999</v>
      </c>
      <c r="M37" s="8">
        <f t="shared" si="1"/>
        <v>-1.274519930334724E-2</v>
      </c>
    </row>
    <row r="38" spans="1:13" x14ac:dyDescent="0.25">
      <c r="A38" s="3">
        <v>42420</v>
      </c>
      <c r="B38" s="4"/>
      <c r="C38" s="5" t="s">
        <v>42</v>
      </c>
      <c r="D38" s="6" t="s">
        <v>12</v>
      </c>
      <c r="E38" s="7" t="s">
        <v>12</v>
      </c>
      <c r="F38" s="5" t="s">
        <v>12</v>
      </c>
      <c r="G38" s="7" t="s">
        <v>12</v>
      </c>
      <c r="H38" s="8" t="s">
        <v>12</v>
      </c>
      <c r="I38" s="9">
        <v>35.67</v>
      </c>
      <c r="J38" s="7">
        <f t="shared" si="0"/>
        <v>1187.365125</v>
      </c>
      <c r="K38" s="9">
        <v>35.549999999999997</v>
      </c>
      <c r="L38" s="7">
        <v>1204.6899599999999</v>
      </c>
      <c r="M38" s="8">
        <f t="shared" si="1"/>
        <v>-1.4381156625560235E-2</v>
      </c>
    </row>
    <row r="39" spans="1:13" x14ac:dyDescent="0.25">
      <c r="A39" s="3">
        <v>42440</v>
      </c>
      <c r="B39" s="4"/>
      <c r="C39" s="5" t="s">
        <v>43</v>
      </c>
      <c r="D39" s="6" t="s">
        <v>12</v>
      </c>
      <c r="E39" s="7" t="s">
        <v>12</v>
      </c>
      <c r="F39" s="5" t="s">
        <v>12</v>
      </c>
      <c r="G39" s="7" t="s">
        <v>12</v>
      </c>
      <c r="H39" s="8" t="s">
        <v>12</v>
      </c>
      <c r="I39" s="9">
        <v>12.61</v>
      </c>
      <c r="J39" s="7">
        <f t="shared" si="0"/>
        <v>419.75537500000002</v>
      </c>
      <c r="K39" s="9">
        <v>12.52</v>
      </c>
      <c r="L39" s="7">
        <v>424.26774399999999</v>
      </c>
      <c r="M39" s="8">
        <f t="shared" si="1"/>
        <v>-1.0635663596429283E-2</v>
      </c>
    </row>
    <row r="40" spans="1:13" x14ac:dyDescent="0.25">
      <c r="A40" s="3">
        <v>42820</v>
      </c>
      <c r="B40" s="4"/>
      <c r="C40" s="5" t="s">
        <v>157</v>
      </c>
      <c r="D40" s="6" t="s">
        <v>12</v>
      </c>
      <c r="E40" s="7" t="s">
        <v>12</v>
      </c>
      <c r="F40" s="5" t="s">
        <v>12</v>
      </c>
      <c r="G40" s="7" t="s">
        <v>12</v>
      </c>
      <c r="H40" s="8" t="s">
        <v>12</v>
      </c>
      <c r="I40" s="9">
        <v>8.85</v>
      </c>
      <c r="J40" s="7">
        <f t="shared" si="0"/>
        <v>294.59437500000001</v>
      </c>
      <c r="K40" s="9">
        <v>8.76</v>
      </c>
      <c r="L40" s="7">
        <f>K40*33.872</f>
        <v>296.71872000000002</v>
      </c>
      <c r="M40" s="8">
        <f t="shared" si="1"/>
        <v>-7.1594572799451453E-3</v>
      </c>
    </row>
    <row r="41" spans="1:13" x14ac:dyDescent="0.25">
      <c r="A41" s="3">
        <v>42821</v>
      </c>
      <c r="B41" s="4"/>
      <c r="C41" s="5" t="s">
        <v>157</v>
      </c>
      <c r="D41" s="6" t="s">
        <v>12</v>
      </c>
      <c r="E41" s="7" t="s">
        <v>12</v>
      </c>
      <c r="F41" s="5" t="s">
        <v>12</v>
      </c>
      <c r="G41" s="7" t="s">
        <v>12</v>
      </c>
      <c r="H41" s="8" t="s">
        <v>12</v>
      </c>
      <c r="I41" s="9">
        <v>9.24</v>
      </c>
      <c r="J41" s="7">
        <f t="shared" si="0"/>
        <v>307.57650000000001</v>
      </c>
      <c r="K41" s="9">
        <v>9.18</v>
      </c>
      <c r="L41" s="7">
        <f>K41*33.872</f>
        <v>310.94495999999998</v>
      </c>
      <c r="M41" s="8">
        <f t="shared" si="1"/>
        <v>-1.0832978286575125E-2</v>
      </c>
    </row>
    <row r="42" spans="1:13" x14ac:dyDescent="0.25">
      <c r="A42" s="3">
        <v>42826</v>
      </c>
      <c r="B42" s="4"/>
      <c r="C42" s="5" t="s">
        <v>44</v>
      </c>
      <c r="D42" s="6" t="s">
        <v>12</v>
      </c>
      <c r="E42" s="7" t="s">
        <v>12</v>
      </c>
      <c r="F42" s="5" t="s">
        <v>12</v>
      </c>
      <c r="G42" s="7" t="s">
        <v>12</v>
      </c>
      <c r="H42" s="8" t="s">
        <v>12</v>
      </c>
      <c r="I42" s="9">
        <v>7.78</v>
      </c>
      <c r="J42" s="7">
        <f t="shared" si="0"/>
        <v>258.97675000000004</v>
      </c>
      <c r="K42" s="9">
        <v>7.71</v>
      </c>
      <c r="L42" s="7">
        <v>261.27031199999999</v>
      </c>
      <c r="M42" s="8">
        <f t="shared" si="1"/>
        <v>-8.778502166751927E-3</v>
      </c>
    </row>
    <row r="43" spans="1:13" x14ac:dyDescent="0.25">
      <c r="A43" s="3">
        <v>42870</v>
      </c>
      <c r="B43" s="4"/>
      <c r="C43" s="42" t="s">
        <v>159</v>
      </c>
      <c r="D43" s="6" t="s">
        <v>12</v>
      </c>
      <c r="E43" s="7" t="s">
        <v>12</v>
      </c>
      <c r="F43" s="5" t="s">
        <v>12</v>
      </c>
      <c r="G43" s="7" t="s">
        <v>12</v>
      </c>
      <c r="H43" s="8" t="s">
        <v>12</v>
      </c>
      <c r="I43" s="9">
        <v>17.73</v>
      </c>
      <c r="J43" s="7">
        <f t="shared" si="0"/>
        <v>590.18737500000009</v>
      </c>
      <c r="K43" s="9">
        <v>17.79</v>
      </c>
      <c r="L43" s="7">
        <f>K43*33.8872</f>
        <v>602.85328800000002</v>
      </c>
      <c r="M43" s="8">
        <f t="shared" si="1"/>
        <v>-2.1009942637983808E-2</v>
      </c>
    </row>
    <row r="44" spans="1:13" x14ac:dyDescent="0.25">
      <c r="A44" s="3">
        <v>43191</v>
      </c>
      <c r="B44" s="4"/>
      <c r="C44" s="5" t="s">
        <v>45</v>
      </c>
      <c r="D44" s="6" t="s">
        <v>12</v>
      </c>
      <c r="E44" s="7" t="s">
        <v>12</v>
      </c>
      <c r="F44" s="5" t="s">
        <v>12</v>
      </c>
      <c r="G44" s="7" t="s">
        <v>12</v>
      </c>
      <c r="H44" s="8" t="s">
        <v>12</v>
      </c>
      <c r="I44" s="9">
        <v>4.66</v>
      </c>
      <c r="J44" s="7">
        <f t="shared" si="0"/>
        <v>155.11975000000001</v>
      </c>
      <c r="K44" s="9">
        <v>4.63</v>
      </c>
      <c r="L44" s="7">
        <v>156.89773600000001</v>
      </c>
      <c r="M44" s="8">
        <f t="shared" si="1"/>
        <v>-1.1332132925104786E-2</v>
      </c>
    </row>
    <row r="45" spans="1:13" x14ac:dyDescent="0.25">
      <c r="A45" s="3">
        <v>60220</v>
      </c>
      <c r="B45" s="4"/>
      <c r="C45" s="5" t="s">
        <v>46</v>
      </c>
      <c r="D45" s="6" t="s">
        <v>12</v>
      </c>
      <c r="E45" s="7" t="s">
        <v>12</v>
      </c>
      <c r="F45" s="5" t="s">
        <v>12</v>
      </c>
      <c r="G45" s="7" t="s">
        <v>12</v>
      </c>
      <c r="H45" s="8" t="s">
        <v>12</v>
      </c>
      <c r="I45" s="9">
        <v>21.31</v>
      </c>
      <c r="J45" s="7">
        <f t="shared" si="0"/>
        <v>709.35662500000001</v>
      </c>
      <c r="K45" s="9">
        <v>21.2</v>
      </c>
      <c r="L45" s="7">
        <v>718.40863999999999</v>
      </c>
      <c r="M45" s="8">
        <f t="shared" si="1"/>
        <v>-1.2600092059026438E-2</v>
      </c>
    </row>
    <row r="46" spans="1:13" x14ac:dyDescent="0.25">
      <c r="A46" s="3">
        <v>60240</v>
      </c>
      <c r="B46" s="4"/>
      <c r="C46" s="5" t="s">
        <v>47</v>
      </c>
      <c r="D46" s="6" t="s">
        <v>12</v>
      </c>
      <c r="E46" s="7" t="s">
        <v>12</v>
      </c>
      <c r="F46" s="5" t="s">
        <v>12</v>
      </c>
      <c r="G46" s="7" t="s">
        <v>12</v>
      </c>
      <c r="H46" s="8" t="s">
        <v>12</v>
      </c>
      <c r="I46" s="9">
        <v>27.59</v>
      </c>
      <c r="J46" s="7">
        <f t="shared" si="0"/>
        <v>918.40212500000007</v>
      </c>
      <c r="K46" s="9">
        <v>27.46</v>
      </c>
      <c r="L46" s="7">
        <v>930.54251199999999</v>
      </c>
      <c r="M46" s="8">
        <f t="shared" si="1"/>
        <v>-1.3046568903022799E-2</v>
      </c>
    </row>
    <row r="47" spans="1:13" x14ac:dyDescent="0.25">
      <c r="A47" s="3">
        <v>69210</v>
      </c>
      <c r="B47" s="4"/>
      <c r="C47" s="5" t="s">
        <v>48</v>
      </c>
      <c r="D47" s="6">
        <v>1.44</v>
      </c>
      <c r="E47" s="7">
        <f t="shared" si="2"/>
        <v>47.933999999999997</v>
      </c>
      <c r="F47" s="5">
        <v>1.42</v>
      </c>
      <c r="G47" s="7">
        <v>48.119823999999994</v>
      </c>
      <c r="H47" s="8">
        <f t="shared" si="3"/>
        <v>-3.8616932597259016E-3</v>
      </c>
      <c r="I47" s="9">
        <v>0.97</v>
      </c>
      <c r="J47" s="7">
        <f t="shared" si="0"/>
        <v>32.288874999999997</v>
      </c>
      <c r="K47" s="9">
        <v>0.97</v>
      </c>
      <c r="L47" s="7">
        <v>32.870584000000001</v>
      </c>
      <c r="M47" s="8">
        <f t="shared" si="1"/>
        <v>-1.7696947520007663E-2</v>
      </c>
    </row>
    <row r="48" spans="1:13" x14ac:dyDescent="0.25">
      <c r="A48" s="3">
        <v>69220</v>
      </c>
      <c r="B48" s="4"/>
      <c r="C48" s="5" t="s">
        <v>49</v>
      </c>
      <c r="D48" s="6">
        <v>2.36</v>
      </c>
      <c r="E48" s="7">
        <f t="shared" si="2"/>
        <v>78.558499999999995</v>
      </c>
      <c r="F48" s="5">
        <v>2.35</v>
      </c>
      <c r="G48" s="7">
        <v>79.634920000000008</v>
      </c>
      <c r="H48" s="8">
        <f t="shared" si="3"/>
        <v>-1.3516934530731153E-2</v>
      </c>
      <c r="I48" s="9">
        <v>1.54</v>
      </c>
      <c r="J48" s="7">
        <f t="shared" si="0"/>
        <v>51.262750000000004</v>
      </c>
      <c r="K48" s="9">
        <v>1.53</v>
      </c>
      <c r="L48" s="7">
        <v>51.847416000000003</v>
      </c>
      <c r="M48" s="8">
        <f t="shared" si="1"/>
        <v>-1.1276666131249407E-2</v>
      </c>
    </row>
    <row r="49" spans="1:13" x14ac:dyDescent="0.25">
      <c r="A49" s="3">
        <v>69436</v>
      </c>
      <c r="B49" s="4"/>
      <c r="C49" s="5" t="s">
        <v>50</v>
      </c>
      <c r="D49" s="6" t="s">
        <v>12</v>
      </c>
      <c r="E49" s="7" t="s">
        <v>12</v>
      </c>
      <c r="F49" s="5" t="s">
        <v>12</v>
      </c>
      <c r="G49" s="7" t="s">
        <v>12</v>
      </c>
      <c r="H49" s="8" t="s">
        <v>12</v>
      </c>
      <c r="I49" s="9">
        <v>4.84</v>
      </c>
      <c r="J49" s="7">
        <f t="shared" si="0"/>
        <v>161.11150000000001</v>
      </c>
      <c r="K49" s="9">
        <v>4.8</v>
      </c>
      <c r="L49" s="7">
        <v>162.65855999999999</v>
      </c>
      <c r="M49" s="8">
        <f t="shared" si="1"/>
        <v>-9.5110887493408749E-3</v>
      </c>
    </row>
    <row r="50" spans="1:13" x14ac:dyDescent="0.25">
      <c r="A50" s="3">
        <v>69631</v>
      </c>
      <c r="B50" s="4"/>
      <c r="C50" s="5" t="s">
        <v>51</v>
      </c>
      <c r="D50" s="6" t="s">
        <v>12</v>
      </c>
      <c r="E50" s="7" t="s">
        <v>12</v>
      </c>
      <c r="F50" s="5" t="s">
        <v>12</v>
      </c>
      <c r="G50" s="7" t="s">
        <v>12</v>
      </c>
      <c r="H50" s="8" t="s">
        <v>12</v>
      </c>
      <c r="I50" s="9">
        <v>26.89</v>
      </c>
      <c r="J50" s="7">
        <f t="shared" si="0"/>
        <v>895.10087500000009</v>
      </c>
      <c r="K50" s="9">
        <v>26.95</v>
      </c>
      <c r="L50" s="7">
        <v>913.26004</v>
      </c>
      <c r="M50" s="8">
        <f t="shared" si="1"/>
        <v>-1.9883893091391491E-2</v>
      </c>
    </row>
    <row r="51" spans="1:13" x14ac:dyDescent="0.25">
      <c r="A51" s="3">
        <v>92504</v>
      </c>
      <c r="B51" s="4"/>
      <c r="C51" s="5" t="s">
        <v>52</v>
      </c>
      <c r="D51" s="6">
        <v>0.87</v>
      </c>
      <c r="E51" s="7">
        <f t="shared" si="2"/>
        <v>28.960125000000001</v>
      </c>
      <c r="F51" s="5">
        <v>0.87</v>
      </c>
      <c r="G51" s="7">
        <v>29.481863999999998</v>
      </c>
      <c r="H51" s="8">
        <f t="shared" si="3"/>
        <v>-1.7696947520007441E-2</v>
      </c>
      <c r="I51" s="9">
        <v>0.27</v>
      </c>
      <c r="J51" s="7">
        <f t="shared" si="0"/>
        <v>8.9876250000000013</v>
      </c>
      <c r="K51" s="9">
        <v>0.28000000000000003</v>
      </c>
      <c r="L51" s="7">
        <v>9.4884160000000008</v>
      </c>
      <c r="M51" s="8">
        <f t="shared" si="1"/>
        <v>-5.2779199394292944E-2</v>
      </c>
    </row>
    <row r="52" spans="1:13" x14ac:dyDescent="0.25">
      <c r="A52" s="3">
        <v>92511</v>
      </c>
      <c r="B52" s="4"/>
      <c r="C52" s="5" t="s">
        <v>53</v>
      </c>
      <c r="D52" s="6">
        <v>3.52</v>
      </c>
      <c r="E52" s="7">
        <f t="shared" si="2"/>
        <v>117.17200000000001</v>
      </c>
      <c r="F52" s="5">
        <v>3.54</v>
      </c>
      <c r="G52" s="7">
        <v>119.960688</v>
      </c>
      <c r="H52" s="8">
        <f t="shared" si="3"/>
        <v>-2.3246682279781467E-2</v>
      </c>
      <c r="I52" s="9">
        <v>1.1299999999999999</v>
      </c>
      <c r="J52" s="7">
        <f t="shared" si="0"/>
        <v>37.614874999999998</v>
      </c>
      <c r="K52" s="9">
        <v>1.1200000000000001</v>
      </c>
      <c r="L52" s="7">
        <v>37.953664000000003</v>
      </c>
      <c r="M52" s="8">
        <f t="shared" si="1"/>
        <v>-8.9263845514363383E-3</v>
      </c>
    </row>
    <row r="53" spans="1:13" x14ac:dyDescent="0.25">
      <c r="A53" s="11">
        <v>94010</v>
      </c>
      <c r="B53" s="12"/>
      <c r="C53" s="12" t="s">
        <v>54</v>
      </c>
      <c r="D53" s="6">
        <v>0.82</v>
      </c>
      <c r="E53" s="7">
        <f t="shared" si="2"/>
        <v>27.295749999999998</v>
      </c>
      <c r="F53" s="5">
        <v>0.8</v>
      </c>
      <c r="G53" s="7">
        <v>27.109760000000001</v>
      </c>
      <c r="H53" s="8">
        <f t="shared" si="3"/>
        <v>6.8606287919921374E-3</v>
      </c>
      <c r="I53" s="9" t="s">
        <v>12</v>
      </c>
      <c r="J53" s="7" t="s">
        <v>12</v>
      </c>
      <c r="K53" s="9" t="s">
        <v>12</v>
      </c>
      <c r="L53" s="7" t="s">
        <v>12</v>
      </c>
      <c r="M53" s="8" t="s">
        <v>12</v>
      </c>
    </row>
    <row r="54" spans="1:13" x14ac:dyDescent="0.25">
      <c r="A54" s="11">
        <v>94010</v>
      </c>
      <c r="B54" s="12" t="s">
        <v>55</v>
      </c>
      <c r="C54" s="12" t="s">
        <v>54</v>
      </c>
      <c r="D54" s="6">
        <v>0.57999999999999996</v>
      </c>
      <c r="E54" s="7">
        <f t="shared" si="2"/>
        <v>19.306750000000001</v>
      </c>
      <c r="F54" s="5">
        <v>0.56000000000000005</v>
      </c>
      <c r="G54" s="7">
        <v>18.976832000000002</v>
      </c>
      <c r="H54" s="8">
        <f t="shared" si="3"/>
        <v>1.7385304354277851E-2</v>
      </c>
      <c r="I54" s="9" t="s">
        <v>12</v>
      </c>
      <c r="J54" s="7" t="s">
        <v>12</v>
      </c>
      <c r="K54" s="9" t="s">
        <v>12</v>
      </c>
      <c r="L54" s="7" t="s">
        <v>12</v>
      </c>
      <c r="M54" s="8" t="s">
        <v>12</v>
      </c>
    </row>
    <row r="55" spans="1:13" x14ac:dyDescent="0.25">
      <c r="A55" s="11">
        <v>94010</v>
      </c>
      <c r="B55" s="12">
        <v>26</v>
      </c>
      <c r="C55" s="12" t="s">
        <v>54</v>
      </c>
      <c r="D55" s="6">
        <v>0.24</v>
      </c>
      <c r="E55" s="7">
        <f t="shared" si="2"/>
        <v>7.9889999999999999</v>
      </c>
      <c r="F55" s="5">
        <v>0.24</v>
      </c>
      <c r="G55" s="7">
        <v>8.1329279999999997</v>
      </c>
      <c r="H55" s="8">
        <f t="shared" si="3"/>
        <v>-1.7696947520007535E-2</v>
      </c>
      <c r="I55" s="9" t="s">
        <v>12</v>
      </c>
      <c r="J55" s="7" t="s">
        <v>12</v>
      </c>
      <c r="K55" s="9">
        <v>0.24</v>
      </c>
      <c r="L55" s="7">
        <v>8.1329279999999997</v>
      </c>
      <c r="M55" s="8" t="s">
        <v>12</v>
      </c>
    </row>
    <row r="56" spans="1:13" x14ac:dyDescent="0.25">
      <c r="A56" s="11">
        <v>94060</v>
      </c>
      <c r="B56" s="12"/>
      <c r="C56" s="12" t="s">
        <v>56</v>
      </c>
      <c r="D56" s="6">
        <v>1.17</v>
      </c>
      <c r="E56" s="7">
        <f t="shared" si="2"/>
        <v>38.946374999999996</v>
      </c>
      <c r="F56" s="5">
        <v>1.1499999999999999</v>
      </c>
      <c r="G56" s="7">
        <v>38.970279999999995</v>
      </c>
      <c r="H56" s="8">
        <f t="shared" si="3"/>
        <v>-6.1341617252940394E-4</v>
      </c>
      <c r="I56" s="9" t="s">
        <v>12</v>
      </c>
      <c r="J56" s="7" t="s">
        <v>12</v>
      </c>
      <c r="K56" s="9" t="s">
        <v>12</v>
      </c>
      <c r="L56" s="7" t="s">
        <v>12</v>
      </c>
      <c r="M56" s="8" t="s">
        <v>12</v>
      </c>
    </row>
    <row r="57" spans="1:13" x14ac:dyDescent="0.25">
      <c r="A57" s="11">
        <v>94060</v>
      </c>
      <c r="B57" s="12" t="s">
        <v>55</v>
      </c>
      <c r="C57" s="12" t="s">
        <v>56</v>
      </c>
      <c r="D57" s="6">
        <v>0.87</v>
      </c>
      <c r="E57" s="7">
        <f t="shared" si="2"/>
        <v>28.960125000000001</v>
      </c>
      <c r="F57" s="5">
        <v>0.85</v>
      </c>
      <c r="G57" s="7">
        <v>28.804119999999998</v>
      </c>
      <c r="H57" s="8">
        <f t="shared" si="3"/>
        <v>5.4160654795218166E-3</v>
      </c>
      <c r="I57" s="9" t="s">
        <v>12</v>
      </c>
      <c r="J57" s="7" t="s">
        <v>12</v>
      </c>
      <c r="K57" s="9" t="s">
        <v>12</v>
      </c>
      <c r="L57" s="7" t="s">
        <v>12</v>
      </c>
      <c r="M57" s="8" t="s">
        <v>12</v>
      </c>
    </row>
    <row r="58" spans="1:13" x14ac:dyDescent="0.25">
      <c r="A58" s="11">
        <v>94060</v>
      </c>
      <c r="B58" s="12">
        <v>26</v>
      </c>
      <c r="C58" s="12" t="s">
        <v>56</v>
      </c>
      <c r="D58" s="6">
        <v>0.3</v>
      </c>
      <c r="E58" s="7">
        <f t="shared" si="2"/>
        <v>9.9862500000000001</v>
      </c>
      <c r="F58" s="5">
        <v>0.3</v>
      </c>
      <c r="G58" s="7">
        <v>10.16616</v>
      </c>
      <c r="H58" s="8">
        <f t="shared" si="3"/>
        <v>-1.7696947520007514E-2</v>
      </c>
      <c r="I58" s="9">
        <v>0.3</v>
      </c>
      <c r="J58" s="7">
        <f t="shared" si="0"/>
        <v>9.9862500000000001</v>
      </c>
      <c r="K58" s="9">
        <v>0.3</v>
      </c>
      <c r="L58" s="7">
        <v>10.16616</v>
      </c>
      <c r="M58" s="8">
        <f t="shared" si="1"/>
        <v>-1.7696947520007514E-2</v>
      </c>
    </row>
    <row r="59" spans="1:13" x14ac:dyDescent="0.25">
      <c r="A59" s="11">
        <v>95004</v>
      </c>
      <c r="B59" s="12"/>
      <c r="C59" s="12" t="s">
        <v>57</v>
      </c>
      <c r="D59" s="6">
        <v>0.11</v>
      </c>
      <c r="E59" s="7">
        <f t="shared" si="2"/>
        <v>3.6616250000000004</v>
      </c>
      <c r="F59" s="5">
        <v>0.12</v>
      </c>
      <c r="G59" s="7">
        <v>4.0664639999999999</v>
      </c>
      <c r="H59" s="8">
        <f t="shared" si="3"/>
        <v>-9.9555535226673472E-2</v>
      </c>
      <c r="I59" s="9" t="s">
        <v>12</v>
      </c>
      <c r="J59" s="7" t="s">
        <v>12</v>
      </c>
      <c r="K59" s="9" t="s">
        <v>12</v>
      </c>
      <c r="L59" s="7" t="s">
        <v>12</v>
      </c>
      <c r="M59" s="8" t="s">
        <v>12</v>
      </c>
    </row>
    <row r="60" spans="1:13" x14ac:dyDescent="0.25">
      <c r="A60" s="11">
        <v>95017</v>
      </c>
      <c r="B60" s="12"/>
      <c r="C60" s="12" t="s">
        <v>58</v>
      </c>
      <c r="D60" s="6">
        <v>0.26</v>
      </c>
      <c r="E60" s="7">
        <f t="shared" si="2"/>
        <v>8.6547499999999999</v>
      </c>
      <c r="F60" s="5">
        <v>0.26</v>
      </c>
      <c r="G60" s="7">
        <v>8.8106720000000003</v>
      </c>
      <c r="H60" s="8">
        <f t="shared" si="3"/>
        <v>-1.7696947520007594E-2</v>
      </c>
      <c r="I60" s="9">
        <v>0.11</v>
      </c>
      <c r="J60" s="7">
        <f t="shared" si="0"/>
        <v>3.6616250000000004</v>
      </c>
      <c r="K60" s="9">
        <v>0.11</v>
      </c>
      <c r="L60" s="7">
        <v>3.727592</v>
      </c>
      <c r="M60" s="8">
        <f t="shared" si="1"/>
        <v>-1.7696947520007465E-2</v>
      </c>
    </row>
    <row r="61" spans="1:13" x14ac:dyDescent="0.25">
      <c r="A61" s="11">
        <v>95018</v>
      </c>
      <c r="B61" s="12"/>
      <c r="C61" s="12" t="s">
        <v>59</v>
      </c>
      <c r="D61" s="6">
        <v>0.6</v>
      </c>
      <c r="E61" s="7">
        <f t="shared" si="2"/>
        <v>19.9725</v>
      </c>
      <c r="F61" s="5">
        <v>0.6</v>
      </c>
      <c r="G61" s="7">
        <v>20.332319999999999</v>
      </c>
      <c r="H61" s="8">
        <f t="shared" si="3"/>
        <v>-1.7696947520007514E-2</v>
      </c>
      <c r="I61" s="9">
        <v>0.21</v>
      </c>
      <c r="J61" s="7">
        <f t="shared" si="0"/>
        <v>6.9903750000000002</v>
      </c>
      <c r="K61" s="9">
        <v>0.21</v>
      </c>
      <c r="L61" s="7">
        <v>7.1163119999999997</v>
      </c>
      <c r="M61" s="8">
        <f t="shared" si="1"/>
        <v>-1.769694752000749E-2</v>
      </c>
    </row>
    <row r="62" spans="1:13" x14ac:dyDescent="0.25">
      <c r="A62" s="11">
        <v>95024</v>
      </c>
      <c r="B62" s="12"/>
      <c r="C62" s="12" t="s">
        <v>60</v>
      </c>
      <c r="D62" s="6">
        <v>0.24</v>
      </c>
      <c r="E62" s="7">
        <f t="shared" si="2"/>
        <v>7.9889999999999999</v>
      </c>
      <c r="F62" s="5">
        <v>0.24</v>
      </c>
      <c r="G62" s="7">
        <v>8.1329279999999997</v>
      </c>
      <c r="H62" s="8">
        <f t="shared" si="3"/>
        <v>-1.7696947520007535E-2</v>
      </c>
      <c r="I62" s="9">
        <v>0.03</v>
      </c>
      <c r="J62" s="7">
        <f t="shared" si="0"/>
        <v>0.99862499999999998</v>
      </c>
      <c r="K62" s="9">
        <v>0.03</v>
      </c>
      <c r="L62" s="7">
        <v>1.016616</v>
      </c>
      <c r="M62" s="8">
        <f t="shared" si="1"/>
        <v>-1.7696947520007535E-2</v>
      </c>
    </row>
    <row r="63" spans="1:13" x14ac:dyDescent="0.25">
      <c r="A63" s="11">
        <v>95027</v>
      </c>
      <c r="B63" s="12"/>
      <c r="C63" s="12" t="s">
        <v>61</v>
      </c>
      <c r="D63" s="6">
        <v>0.15</v>
      </c>
      <c r="E63" s="7">
        <f t="shared" si="2"/>
        <v>4.993125</v>
      </c>
      <c r="F63" s="5">
        <v>0.15</v>
      </c>
      <c r="G63" s="7">
        <v>5.0830799999999998</v>
      </c>
      <c r="H63" s="8">
        <f t="shared" si="3"/>
        <v>-1.7696947520007514E-2</v>
      </c>
      <c r="I63" s="9" t="s">
        <v>12</v>
      </c>
      <c r="J63" s="7" t="s">
        <v>12</v>
      </c>
      <c r="K63" s="9" t="s">
        <v>12</v>
      </c>
      <c r="L63" s="7" t="s">
        <v>12</v>
      </c>
      <c r="M63" s="8" t="s">
        <v>12</v>
      </c>
    </row>
    <row r="64" spans="1:13" x14ac:dyDescent="0.25">
      <c r="A64" s="11">
        <v>95060</v>
      </c>
      <c r="B64" s="12"/>
      <c r="C64" s="12" t="s">
        <v>62</v>
      </c>
      <c r="D64" s="6">
        <v>1.18</v>
      </c>
      <c r="E64" s="7">
        <f t="shared" si="2"/>
        <v>39.279249999999998</v>
      </c>
      <c r="F64" s="5">
        <v>1.1200000000000001</v>
      </c>
      <c r="G64" s="7">
        <v>37.953664000000003</v>
      </c>
      <c r="H64" s="8">
        <f t="shared" si="3"/>
        <v>3.4926430291420459E-2</v>
      </c>
      <c r="I64" s="9" t="s">
        <v>12</v>
      </c>
      <c r="J64" s="7" t="s">
        <v>12</v>
      </c>
      <c r="K64" s="9" t="s">
        <v>12</v>
      </c>
      <c r="L64" s="7" t="s">
        <v>12</v>
      </c>
      <c r="M64" s="8" t="s">
        <v>12</v>
      </c>
    </row>
    <row r="65" spans="1:13" x14ac:dyDescent="0.25">
      <c r="A65" s="11">
        <v>95065</v>
      </c>
      <c r="B65" s="12"/>
      <c r="C65" s="12" t="s">
        <v>63</v>
      </c>
      <c r="D65" s="6">
        <v>0.87</v>
      </c>
      <c r="E65" s="7">
        <f t="shared" si="2"/>
        <v>28.960125000000001</v>
      </c>
      <c r="F65" s="5">
        <v>0.83</v>
      </c>
      <c r="G65" s="7">
        <v>28.126375999999997</v>
      </c>
      <c r="H65" s="8">
        <f t="shared" si="3"/>
        <v>2.9642958623606702E-2</v>
      </c>
      <c r="I65" s="9" t="s">
        <v>12</v>
      </c>
      <c r="J65" s="7" t="s">
        <v>12</v>
      </c>
      <c r="K65" s="9" t="s">
        <v>12</v>
      </c>
      <c r="L65" s="7" t="s">
        <v>12</v>
      </c>
      <c r="M65" s="8" t="s">
        <v>12</v>
      </c>
    </row>
    <row r="66" spans="1:13" x14ac:dyDescent="0.25">
      <c r="A66" s="11">
        <v>95070</v>
      </c>
      <c r="B66" s="12"/>
      <c r="C66" s="12" t="s">
        <v>64</v>
      </c>
      <c r="D66" s="6">
        <v>1.05</v>
      </c>
      <c r="E66" s="7">
        <f t="shared" si="2"/>
        <v>34.951875000000001</v>
      </c>
      <c r="F66" s="5">
        <v>1.03</v>
      </c>
      <c r="G66" s="7">
        <v>34.903815999999999</v>
      </c>
      <c r="H66" s="8">
        <f t="shared" si="3"/>
        <v>1.3768981592156592E-3</v>
      </c>
      <c r="I66" s="9" t="s">
        <v>12</v>
      </c>
      <c r="J66" s="7" t="s">
        <v>12</v>
      </c>
      <c r="K66" s="9" t="s">
        <v>12</v>
      </c>
      <c r="L66" s="7" t="s">
        <v>12</v>
      </c>
      <c r="M66" s="8" t="s">
        <v>12</v>
      </c>
    </row>
    <row r="67" spans="1:13" x14ac:dyDescent="0.25">
      <c r="A67" s="11">
        <v>95076</v>
      </c>
      <c r="B67" s="12"/>
      <c r="C67" s="12" t="s">
        <v>65</v>
      </c>
      <c r="D67" s="6">
        <v>3.7</v>
      </c>
      <c r="E67" s="7">
        <f t="shared" si="2"/>
        <v>123.16375000000001</v>
      </c>
      <c r="F67" s="5">
        <v>3.6</v>
      </c>
      <c r="G67" s="7">
        <v>121.99392</v>
      </c>
      <c r="H67" s="8">
        <f t="shared" si="3"/>
        <v>9.589248382214496E-3</v>
      </c>
      <c r="I67" s="9">
        <v>2.1800000000000002</v>
      </c>
      <c r="J67" s="7">
        <f t="shared" si="0"/>
        <v>72.566750000000013</v>
      </c>
      <c r="K67" s="9">
        <v>2.17</v>
      </c>
      <c r="L67" s="7">
        <v>73.535223999999999</v>
      </c>
      <c r="M67" s="8">
        <f t="shared" si="1"/>
        <v>-1.3170205342680215E-2</v>
      </c>
    </row>
    <row r="68" spans="1:13" x14ac:dyDescent="0.25">
      <c r="A68" s="11">
        <v>95079</v>
      </c>
      <c r="B68" s="12"/>
      <c r="C68" s="12" t="s">
        <v>66</v>
      </c>
      <c r="D68" s="6">
        <v>2.56</v>
      </c>
      <c r="E68" s="7">
        <f t="shared" si="2"/>
        <v>85.216000000000008</v>
      </c>
      <c r="F68" s="5">
        <v>2.5099999999999998</v>
      </c>
      <c r="G68" s="7">
        <v>85.056871999999998</v>
      </c>
      <c r="H68" s="8">
        <f t="shared" si="3"/>
        <v>1.8708423700322498E-3</v>
      </c>
      <c r="I68" s="9">
        <v>2.0099999999999998</v>
      </c>
      <c r="J68" s="7">
        <f t="shared" si="0"/>
        <v>66.90787499999999</v>
      </c>
      <c r="K68" s="9">
        <v>2</v>
      </c>
      <c r="L68" s="7">
        <v>67.7744</v>
      </c>
      <c r="M68" s="8">
        <f t="shared" si="1"/>
        <v>-1.278543225760774E-2</v>
      </c>
    </row>
    <row r="69" spans="1:13" x14ac:dyDescent="0.25">
      <c r="A69" s="11">
        <v>95115</v>
      </c>
      <c r="B69" s="12"/>
      <c r="C69" s="12" t="s">
        <v>67</v>
      </c>
      <c r="D69" s="6">
        <v>0.31</v>
      </c>
      <c r="E69" s="7">
        <f t="shared" si="2"/>
        <v>10.319125</v>
      </c>
      <c r="F69" s="5">
        <v>0.3</v>
      </c>
      <c r="G69" s="7">
        <v>10.16616</v>
      </c>
      <c r="H69" s="8">
        <f t="shared" si="3"/>
        <v>1.5046487562658863E-2</v>
      </c>
      <c r="I69" s="9" t="s">
        <v>12</v>
      </c>
      <c r="J69" s="7" t="s">
        <v>12</v>
      </c>
      <c r="K69" s="9" t="s">
        <v>12</v>
      </c>
      <c r="L69" s="7" t="s">
        <v>12</v>
      </c>
      <c r="M69" s="8" t="s">
        <v>12</v>
      </c>
    </row>
    <row r="70" spans="1:13" x14ac:dyDescent="0.25">
      <c r="A70" s="11">
        <v>95117</v>
      </c>
      <c r="B70" s="12"/>
      <c r="C70" s="12" t="s">
        <v>68</v>
      </c>
      <c r="D70" s="6">
        <v>0.37</v>
      </c>
      <c r="E70" s="7">
        <f t="shared" si="2"/>
        <v>12.316375000000001</v>
      </c>
      <c r="F70" s="5">
        <v>0.35</v>
      </c>
      <c r="G70" s="7">
        <v>11.860519999999999</v>
      </c>
      <c r="H70" s="8">
        <f t="shared" si="3"/>
        <v>3.8434655478849285E-2</v>
      </c>
      <c r="I70" s="9" t="s">
        <v>12</v>
      </c>
      <c r="J70" s="7" t="s">
        <v>12</v>
      </c>
      <c r="K70" s="9" t="s">
        <v>12</v>
      </c>
      <c r="L70" s="7" t="s">
        <v>12</v>
      </c>
      <c r="M70" s="8" t="s">
        <v>12</v>
      </c>
    </row>
    <row r="71" spans="1:13" x14ac:dyDescent="0.25">
      <c r="A71" s="11">
        <v>95144</v>
      </c>
      <c r="B71" s="12"/>
      <c r="C71" s="12" t="s">
        <v>69</v>
      </c>
      <c r="D71" s="6">
        <v>0.5</v>
      </c>
      <c r="E71" s="7">
        <f t="shared" si="2"/>
        <v>16.643750000000001</v>
      </c>
      <c r="F71" s="5">
        <v>0.5</v>
      </c>
      <c r="G71" s="7">
        <v>16.9436</v>
      </c>
      <c r="H71" s="8">
        <f t="shared" si="3"/>
        <v>-1.7696947520007514E-2</v>
      </c>
      <c r="I71" s="9">
        <v>0.1</v>
      </c>
      <c r="J71" s="7">
        <f t="shared" si="0"/>
        <v>3.3287500000000003</v>
      </c>
      <c r="K71" s="9">
        <v>0.1</v>
      </c>
      <c r="L71" s="7">
        <v>3.3887200000000002</v>
      </c>
      <c r="M71" s="8">
        <f t="shared" si="1"/>
        <v>-1.769694752000751E-2</v>
      </c>
    </row>
    <row r="72" spans="1:13" x14ac:dyDescent="0.25">
      <c r="A72" s="11">
        <v>95165</v>
      </c>
      <c r="B72" s="12"/>
      <c r="C72" s="12" t="s">
        <v>69</v>
      </c>
      <c r="D72" s="6">
        <v>0.44</v>
      </c>
      <c r="E72" s="7">
        <f t="shared" si="2"/>
        <v>14.646500000000001</v>
      </c>
      <c r="F72" s="5">
        <v>0.45</v>
      </c>
      <c r="G72" s="7">
        <v>15.24924</v>
      </c>
      <c r="H72" s="8">
        <f t="shared" si="3"/>
        <v>-3.9525904241785093E-2</v>
      </c>
      <c r="I72" s="9">
        <v>0.1</v>
      </c>
      <c r="J72" s="7">
        <f t="shared" si="0"/>
        <v>3.3287500000000003</v>
      </c>
      <c r="K72" s="9">
        <v>0.1</v>
      </c>
      <c r="L72" s="7">
        <v>3.3887200000000002</v>
      </c>
      <c r="M72" s="8">
        <f t="shared" si="1"/>
        <v>-1.769694752000751E-2</v>
      </c>
    </row>
    <row r="74" spans="1:13" x14ac:dyDescent="0.25">
      <c r="A74" t="s">
        <v>152</v>
      </c>
    </row>
  </sheetData>
  <mergeCells count="13">
    <mergeCell ref="I4:J4"/>
    <mergeCell ref="K4:L4"/>
    <mergeCell ref="M4:M5"/>
    <mergeCell ref="A1:M1"/>
    <mergeCell ref="A2:M2"/>
    <mergeCell ref="A3:A5"/>
    <mergeCell ref="B3:B5"/>
    <mergeCell ref="C3:C5"/>
    <mergeCell ref="D3:H3"/>
    <mergeCell ref="I3:M3"/>
    <mergeCell ref="D4:E4"/>
    <mergeCell ref="F4:G4"/>
    <mergeCell ref="H4:H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1"/>
  <sheetViews>
    <sheetView zoomScale="86" workbookViewId="0">
      <selection activeCell="H5" sqref="H5"/>
    </sheetView>
  </sheetViews>
  <sheetFormatPr defaultRowHeight="15" x14ac:dyDescent="0.25"/>
  <cols>
    <col min="2" max="2" width="23" bestFit="1" customWidth="1"/>
    <col min="3" max="3" width="10" customWidth="1"/>
    <col min="4" max="4" width="12.85546875" customWidth="1"/>
    <col min="6" max="6" width="11.7109375" customWidth="1"/>
    <col min="7" max="7" width="10.5703125" customWidth="1"/>
    <col min="8" max="8" width="11.7109375" customWidth="1"/>
    <col min="10" max="10" width="12.42578125" customWidth="1"/>
    <col min="11" max="11" width="11.5703125" customWidth="1"/>
  </cols>
  <sheetData>
    <row r="1" spans="1:11" x14ac:dyDescent="0.25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x14ac:dyDescent="0.25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31"/>
    </row>
    <row r="3" spans="1:11" x14ac:dyDescent="0.25">
      <c r="A3" s="28" t="s">
        <v>2</v>
      </c>
      <c r="B3" s="29" t="s">
        <v>4</v>
      </c>
      <c r="C3" s="30" t="s">
        <v>5</v>
      </c>
      <c r="D3" s="30"/>
      <c r="E3" s="30"/>
      <c r="F3" s="30"/>
      <c r="G3" s="30"/>
      <c r="H3" s="30"/>
      <c r="I3" s="30"/>
      <c r="J3" s="30"/>
      <c r="K3" s="32"/>
    </row>
    <row r="4" spans="1:11" x14ac:dyDescent="0.25">
      <c r="A4" s="28"/>
      <c r="B4" s="29"/>
      <c r="C4" s="22">
        <v>2024</v>
      </c>
      <c r="D4" s="22"/>
      <c r="E4" s="22"/>
      <c r="F4" s="22"/>
      <c r="G4" s="22">
        <v>2023</v>
      </c>
      <c r="H4" s="22"/>
      <c r="I4" s="22"/>
      <c r="J4" s="22"/>
      <c r="K4" s="23" t="s">
        <v>7</v>
      </c>
    </row>
    <row r="5" spans="1:11" ht="45" x14ac:dyDescent="0.25">
      <c r="A5" s="28"/>
      <c r="B5" s="29"/>
      <c r="C5" s="1" t="s">
        <v>8</v>
      </c>
      <c r="D5" s="2" t="s">
        <v>151</v>
      </c>
      <c r="E5" s="2" t="s">
        <v>70</v>
      </c>
      <c r="F5" s="2" t="s">
        <v>9</v>
      </c>
      <c r="G5" s="1" t="s">
        <v>8</v>
      </c>
      <c r="H5" s="2" t="s">
        <v>156</v>
      </c>
      <c r="I5" s="2" t="s">
        <v>70</v>
      </c>
      <c r="J5" s="2" t="s">
        <v>10</v>
      </c>
      <c r="K5" s="23"/>
    </row>
    <row r="6" spans="1:11" x14ac:dyDescent="0.25">
      <c r="A6" s="12">
        <v>95004</v>
      </c>
      <c r="B6" s="12" t="s">
        <v>57</v>
      </c>
      <c r="C6" s="6">
        <v>0.11</v>
      </c>
      <c r="D6" s="13">
        <f>C6*33.2875</f>
        <v>3.6616250000000004</v>
      </c>
      <c r="E6" s="12">
        <v>30</v>
      </c>
      <c r="F6" s="13">
        <f>E6*D6</f>
        <v>109.84875000000001</v>
      </c>
      <c r="G6" s="6">
        <v>0.12</v>
      </c>
      <c r="H6" s="13">
        <v>4.1527440000000002</v>
      </c>
      <c r="I6" s="12">
        <v>30</v>
      </c>
      <c r="J6" s="13">
        <f>I6*H6</f>
        <v>124.58232000000001</v>
      </c>
      <c r="K6" s="8">
        <f>(D6-H6)/H6</f>
        <v>-0.11826373116185343</v>
      </c>
    </row>
    <row r="7" spans="1:11" x14ac:dyDescent="0.25">
      <c r="A7" s="12">
        <v>95024</v>
      </c>
      <c r="B7" s="12" t="s">
        <v>60</v>
      </c>
      <c r="C7" s="6">
        <v>0.24</v>
      </c>
      <c r="D7" s="13">
        <f t="shared" ref="D7:D9" si="0">C7*33.2875</f>
        <v>7.9889999999999999</v>
      </c>
      <c r="E7" s="12">
        <v>15</v>
      </c>
      <c r="F7" s="13">
        <f t="shared" ref="F7:F9" si="1">E7*D7</f>
        <v>119.83499999999999</v>
      </c>
      <c r="G7" s="6">
        <v>0.25</v>
      </c>
      <c r="H7" s="13">
        <v>8.6515500000000003</v>
      </c>
      <c r="I7" s="12">
        <v>15</v>
      </c>
      <c r="J7" s="13">
        <f t="shared" ref="J7:J9" si="2">I7*H7</f>
        <v>129.77325000000002</v>
      </c>
      <c r="K7" s="8">
        <f>(D7-H7)/H7</f>
        <v>-7.6581652998595678E-2</v>
      </c>
    </row>
    <row r="8" spans="1:11" x14ac:dyDescent="0.25">
      <c r="A8" s="12">
        <v>95117</v>
      </c>
      <c r="B8" s="12" t="s">
        <v>68</v>
      </c>
      <c r="C8" s="6">
        <v>0.37</v>
      </c>
      <c r="D8" s="13">
        <f t="shared" si="0"/>
        <v>12.316375000000001</v>
      </c>
      <c r="E8" s="12">
        <v>10</v>
      </c>
      <c r="F8" s="13">
        <f t="shared" si="1"/>
        <v>123.16375000000001</v>
      </c>
      <c r="G8" s="6">
        <v>0.34</v>
      </c>
      <c r="H8" s="13">
        <v>11.766108000000001</v>
      </c>
      <c r="I8" s="12">
        <v>10</v>
      </c>
      <c r="J8" s="13">
        <f t="shared" si="2"/>
        <v>117.66108000000001</v>
      </c>
      <c r="K8" s="8">
        <f>(D8-H8)/H8</f>
        <v>4.6767121294484106E-2</v>
      </c>
    </row>
    <row r="9" spans="1:11" x14ac:dyDescent="0.25">
      <c r="A9" s="12">
        <v>95165</v>
      </c>
      <c r="B9" s="12" t="s">
        <v>69</v>
      </c>
      <c r="C9" s="6">
        <v>0.44</v>
      </c>
      <c r="D9" s="13">
        <f t="shared" si="0"/>
        <v>14.646500000000001</v>
      </c>
      <c r="E9" s="12">
        <v>1</v>
      </c>
      <c r="F9" s="13">
        <f t="shared" si="1"/>
        <v>14.646500000000001</v>
      </c>
      <c r="G9" s="6">
        <v>0.46</v>
      </c>
      <c r="H9" s="13">
        <v>15.918852000000001</v>
      </c>
      <c r="I9" s="12">
        <v>1</v>
      </c>
      <c r="J9" s="13">
        <f t="shared" si="2"/>
        <v>15.918852000000001</v>
      </c>
      <c r="K9" s="8">
        <f>(D9-H9)/H9</f>
        <v>-7.9927371647151413E-2</v>
      </c>
    </row>
    <row r="11" spans="1:11" x14ac:dyDescent="0.25">
      <c r="A11" t="s">
        <v>152</v>
      </c>
    </row>
  </sheetData>
  <mergeCells count="8">
    <mergeCell ref="A1:K1"/>
    <mergeCell ref="A2:K2"/>
    <mergeCell ref="A3:A5"/>
    <mergeCell ref="B3:B5"/>
    <mergeCell ref="C3:K3"/>
    <mergeCell ref="C4:F4"/>
    <mergeCell ref="G4:J4"/>
    <mergeCell ref="K4:K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76"/>
  <sheetViews>
    <sheetView zoomScale="79" workbookViewId="0">
      <selection activeCell="N10" sqref="N10"/>
    </sheetView>
  </sheetViews>
  <sheetFormatPr defaultRowHeight="15" x14ac:dyDescent="0.25"/>
  <cols>
    <col min="2" max="2" width="30.42578125" customWidth="1"/>
    <col min="3" max="3" width="9.85546875" bestFit="1" customWidth="1"/>
    <col min="4" max="4" width="11.85546875" customWidth="1"/>
    <col min="5" max="5" width="9.85546875" bestFit="1" customWidth="1"/>
    <col min="6" max="6" width="11.5703125" customWidth="1"/>
    <col min="7" max="7" width="12.85546875" customWidth="1"/>
    <col min="8" max="8" width="9.85546875" bestFit="1" customWidth="1"/>
    <col min="9" max="9" width="14.85546875" customWidth="1"/>
    <col min="10" max="10" width="11" customWidth="1"/>
    <col min="11" max="11" width="14.7109375" customWidth="1"/>
    <col min="12" max="12" width="12.140625" customWidth="1"/>
  </cols>
  <sheetData>
    <row r="1" spans="1:12" x14ac:dyDescent="0.25">
      <c r="A1" s="39" t="s">
        <v>153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x14ac:dyDescent="0.25">
      <c r="A2" s="39" t="s">
        <v>71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2" x14ac:dyDescent="0.25">
      <c r="A3" s="39" t="s">
        <v>2</v>
      </c>
      <c r="B3" s="39" t="s">
        <v>4</v>
      </c>
      <c r="C3" s="39" t="s">
        <v>5</v>
      </c>
      <c r="D3" s="39"/>
      <c r="E3" s="39"/>
      <c r="F3" s="39"/>
      <c r="G3" s="39"/>
      <c r="H3" s="39" t="s">
        <v>6</v>
      </c>
      <c r="I3" s="39"/>
      <c r="J3" s="39"/>
      <c r="K3" s="39"/>
      <c r="L3" s="39"/>
    </row>
    <row r="4" spans="1:12" ht="14.45" customHeight="1" x14ac:dyDescent="0.25">
      <c r="A4" s="39"/>
      <c r="B4" s="39"/>
      <c r="C4" s="39">
        <v>2024</v>
      </c>
      <c r="D4" s="39"/>
      <c r="E4" s="39">
        <v>2023</v>
      </c>
      <c r="F4" s="39"/>
      <c r="G4" s="40" t="s">
        <v>7</v>
      </c>
      <c r="H4" s="39">
        <v>2024</v>
      </c>
      <c r="I4" s="39"/>
      <c r="J4" s="39">
        <v>2023</v>
      </c>
      <c r="K4" s="39"/>
      <c r="L4" s="40" t="s">
        <v>7</v>
      </c>
    </row>
    <row r="5" spans="1:12" ht="45" x14ac:dyDescent="0.25">
      <c r="A5" s="39"/>
      <c r="B5" s="39"/>
      <c r="C5" s="14" t="s">
        <v>8</v>
      </c>
      <c r="D5" s="15" t="s">
        <v>154</v>
      </c>
      <c r="E5" s="14" t="s">
        <v>8</v>
      </c>
      <c r="F5" s="15" t="s">
        <v>10</v>
      </c>
      <c r="G5" s="40"/>
      <c r="H5" s="14" t="s">
        <v>8</v>
      </c>
      <c r="I5" s="15" t="s">
        <v>154</v>
      </c>
      <c r="J5" s="14" t="s">
        <v>8</v>
      </c>
      <c r="K5" s="15" t="s">
        <v>10</v>
      </c>
      <c r="L5" s="40"/>
    </row>
    <row r="6" spans="1:12" x14ac:dyDescent="0.25">
      <c r="A6" s="18">
        <v>99202</v>
      </c>
      <c r="B6" s="19" t="s">
        <v>72</v>
      </c>
      <c r="C6" s="18">
        <v>2.17</v>
      </c>
      <c r="D6" s="20">
        <f>C6*33.2875</f>
        <v>72.233874999999998</v>
      </c>
      <c r="E6" s="18">
        <v>2.15</v>
      </c>
      <c r="F6" s="20">
        <f>E6*33.8872</f>
        <v>72.857479999999995</v>
      </c>
      <c r="G6" s="21">
        <f>(D6-F6)/F6</f>
        <v>-8.559244706240152E-3</v>
      </c>
      <c r="H6" s="18">
        <v>1.41</v>
      </c>
      <c r="I6" s="20">
        <f>H6*33.2875</f>
        <v>46.935375000000001</v>
      </c>
      <c r="J6" s="18">
        <v>1.42</v>
      </c>
      <c r="K6" s="20">
        <v>48.119823999999994</v>
      </c>
      <c r="L6" s="21">
        <f>(I6-K6)/K6</f>
        <v>-2.4614574650148217E-2</v>
      </c>
    </row>
    <row r="7" spans="1:12" x14ac:dyDescent="0.25">
      <c r="A7" s="18">
        <v>99203</v>
      </c>
      <c r="B7" s="19" t="s">
        <v>73</v>
      </c>
      <c r="C7" s="18">
        <v>3.35</v>
      </c>
      <c r="D7" s="20">
        <f t="shared" ref="D7:D70" si="0">C7*33.2875</f>
        <v>111.513125</v>
      </c>
      <c r="E7" s="18">
        <v>3.33</v>
      </c>
      <c r="F7" s="20">
        <f t="shared" ref="F7:F52" si="1">E7*33.8872</f>
        <v>112.844376</v>
      </c>
      <c r="G7" s="21">
        <f t="shared" ref="G7:G52" si="2">(D7-F7)/F7</f>
        <v>-1.179722948709464E-2</v>
      </c>
      <c r="H7" s="18">
        <v>2.44</v>
      </c>
      <c r="I7" s="20">
        <f t="shared" ref="I7:I69" si="3">H7*33.2875</f>
        <v>81.221500000000006</v>
      </c>
      <c r="J7" s="18">
        <v>2.4500000000000002</v>
      </c>
      <c r="K7" s="20">
        <v>83.02364</v>
      </c>
      <c r="L7" s="21">
        <f t="shared" ref="L7:L52" si="4">(I7-K7)/K7</f>
        <v>-2.1706347734211536E-2</v>
      </c>
    </row>
    <row r="8" spans="1:12" x14ac:dyDescent="0.25">
      <c r="A8" s="18">
        <v>99204</v>
      </c>
      <c r="B8" s="19" t="s">
        <v>74</v>
      </c>
      <c r="C8" s="18">
        <v>5.0199999999999996</v>
      </c>
      <c r="D8" s="20">
        <f t="shared" si="0"/>
        <v>167.10325</v>
      </c>
      <c r="E8" s="18">
        <v>4.9400000000000004</v>
      </c>
      <c r="F8" s="20">
        <f t="shared" si="1"/>
        <v>167.40276800000001</v>
      </c>
      <c r="G8" s="21">
        <f t="shared" si="2"/>
        <v>-1.7892057794409119E-3</v>
      </c>
      <c r="H8" s="18">
        <v>3.97</v>
      </c>
      <c r="I8" s="20">
        <f t="shared" si="3"/>
        <v>132.151375</v>
      </c>
      <c r="J8" s="18">
        <v>3.94</v>
      </c>
      <c r="K8" s="20">
        <v>133.515568</v>
      </c>
      <c r="L8" s="21">
        <f t="shared" si="4"/>
        <v>-1.0217482653408629E-2</v>
      </c>
    </row>
    <row r="9" spans="1:12" x14ac:dyDescent="0.25">
      <c r="A9" s="18">
        <v>99205</v>
      </c>
      <c r="B9" s="19" t="s">
        <v>75</v>
      </c>
      <c r="C9" s="18">
        <v>6.62</v>
      </c>
      <c r="D9" s="20">
        <f t="shared" si="0"/>
        <v>220.36325000000002</v>
      </c>
      <c r="E9" s="18">
        <v>6.52</v>
      </c>
      <c r="F9" s="20">
        <f t="shared" si="1"/>
        <v>220.94454399999998</v>
      </c>
      <c r="G9" s="21">
        <f t="shared" si="2"/>
        <v>-2.6309497825841638E-3</v>
      </c>
      <c r="H9" s="18">
        <v>5.4</v>
      </c>
      <c r="I9" s="20">
        <f t="shared" si="3"/>
        <v>179.75250000000003</v>
      </c>
      <c r="J9" s="18">
        <v>5.35</v>
      </c>
      <c r="K9" s="20">
        <v>181.29651999999999</v>
      </c>
      <c r="L9" s="21">
        <f t="shared" si="4"/>
        <v>-8.5165451603812399E-3</v>
      </c>
    </row>
    <row r="10" spans="1:12" x14ac:dyDescent="0.25">
      <c r="A10" s="18">
        <v>99211</v>
      </c>
      <c r="B10" s="19" t="s">
        <v>76</v>
      </c>
      <c r="C10" s="18">
        <v>0.7</v>
      </c>
      <c r="D10" s="20">
        <f t="shared" si="0"/>
        <v>23.30125</v>
      </c>
      <c r="E10" s="18">
        <v>0.69</v>
      </c>
      <c r="F10" s="20">
        <f t="shared" si="1"/>
        <v>23.382167999999997</v>
      </c>
      <c r="G10" s="21">
        <f t="shared" si="2"/>
        <v>-3.4606713971089826E-3</v>
      </c>
      <c r="H10" s="18">
        <v>0.26</v>
      </c>
      <c r="I10" s="20">
        <f t="shared" si="3"/>
        <v>8.6547499999999999</v>
      </c>
      <c r="J10" s="18">
        <v>0.26</v>
      </c>
      <c r="K10" s="20">
        <v>8.8106720000000003</v>
      </c>
      <c r="L10" s="21">
        <f t="shared" si="4"/>
        <v>-1.7696947520007594E-2</v>
      </c>
    </row>
    <row r="11" spans="1:12" x14ac:dyDescent="0.25">
      <c r="A11" s="18">
        <v>99212</v>
      </c>
      <c r="B11" s="19" t="s">
        <v>77</v>
      </c>
      <c r="C11" s="18">
        <v>1.7</v>
      </c>
      <c r="D11" s="20">
        <f t="shared" si="0"/>
        <v>56.588749999999997</v>
      </c>
      <c r="E11" s="18">
        <v>1.68</v>
      </c>
      <c r="F11" s="20">
        <f t="shared" si="1"/>
        <v>56.930495999999998</v>
      </c>
      <c r="G11" s="21">
        <f t="shared" si="2"/>
        <v>-6.0028635619124165E-3</v>
      </c>
      <c r="H11" s="18">
        <v>1.05</v>
      </c>
      <c r="I11" s="20">
        <f t="shared" si="3"/>
        <v>34.951875000000001</v>
      </c>
      <c r="J11" s="18">
        <v>1.05</v>
      </c>
      <c r="K11" s="20">
        <v>35.581560000000003</v>
      </c>
      <c r="L11" s="21">
        <f t="shared" si="4"/>
        <v>-1.7696947520007611E-2</v>
      </c>
    </row>
    <row r="12" spans="1:12" x14ac:dyDescent="0.25">
      <c r="A12" s="18">
        <v>99213</v>
      </c>
      <c r="B12" s="19" t="s">
        <v>78</v>
      </c>
      <c r="C12" s="18">
        <v>2.73</v>
      </c>
      <c r="D12" s="20">
        <f t="shared" si="0"/>
        <v>90.874875000000003</v>
      </c>
      <c r="E12" s="18">
        <v>2.68</v>
      </c>
      <c r="F12" s="20">
        <f t="shared" si="1"/>
        <v>90.817696000000012</v>
      </c>
      <c r="G12" s="21">
        <f t="shared" si="2"/>
        <v>6.2960196655936697E-4</v>
      </c>
      <c r="H12" s="18">
        <v>1.96</v>
      </c>
      <c r="I12" s="20">
        <f t="shared" si="3"/>
        <v>65.243499999999997</v>
      </c>
      <c r="J12" s="18">
        <v>1.95</v>
      </c>
      <c r="K12" s="20">
        <v>66.080039999999997</v>
      </c>
      <c r="L12" s="21">
        <f t="shared" si="4"/>
        <v>-1.2659495968828097E-2</v>
      </c>
    </row>
    <row r="13" spans="1:12" x14ac:dyDescent="0.25">
      <c r="A13" s="18">
        <v>99214</v>
      </c>
      <c r="B13" s="19" t="s">
        <v>79</v>
      </c>
      <c r="C13" s="18">
        <v>3.85</v>
      </c>
      <c r="D13" s="20">
        <f t="shared" si="0"/>
        <v>128.15687500000001</v>
      </c>
      <c r="E13" s="18">
        <v>3.79</v>
      </c>
      <c r="F13" s="20">
        <f t="shared" si="1"/>
        <v>128.43248800000001</v>
      </c>
      <c r="G13" s="21">
        <f t="shared" si="2"/>
        <v>-2.1459757129363775E-3</v>
      </c>
      <c r="H13" s="18">
        <v>2.89</v>
      </c>
      <c r="I13" s="20">
        <f t="shared" si="3"/>
        <v>96.200875000000011</v>
      </c>
      <c r="J13" s="18">
        <v>2.88</v>
      </c>
      <c r="K13" s="20">
        <v>97.595135999999997</v>
      </c>
      <c r="L13" s="21">
        <f t="shared" si="4"/>
        <v>-1.4286173032229659E-2</v>
      </c>
    </row>
    <row r="14" spans="1:12" x14ac:dyDescent="0.25">
      <c r="A14" s="18">
        <v>99215</v>
      </c>
      <c r="B14" s="19" t="s">
        <v>80</v>
      </c>
      <c r="C14" s="18">
        <v>5.42</v>
      </c>
      <c r="D14" s="20">
        <f t="shared" si="0"/>
        <v>180.41825</v>
      </c>
      <c r="E14" s="18">
        <v>5.31</v>
      </c>
      <c r="F14" s="20">
        <f t="shared" si="1"/>
        <v>179.94103199999998</v>
      </c>
      <c r="G14" s="21">
        <f t="shared" si="2"/>
        <v>2.6520799324971193E-3</v>
      </c>
      <c r="H14" s="18">
        <v>4.29</v>
      </c>
      <c r="I14" s="20">
        <f t="shared" si="3"/>
        <v>142.80337500000002</v>
      </c>
      <c r="J14" s="18">
        <v>4.2300000000000004</v>
      </c>
      <c r="K14" s="20">
        <v>143.34285600000001</v>
      </c>
      <c r="L14" s="21">
        <f t="shared" si="4"/>
        <v>-3.7635708890856405E-3</v>
      </c>
    </row>
    <row r="15" spans="1:12" x14ac:dyDescent="0.25">
      <c r="A15" s="18">
        <v>99221</v>
      </c>
      <c r="B15" s="19" t="s">
        <v>81</v>
      </c>
      <c r="C15" s="18" t="s">
        <v>12</v>
      </c>
      <c r="D15" s="20" t="s">
        <v>12</v>
      </c>
      <c r="E15" s="18" t="s">
        <v>12</v>
      </c>
      <c r="F15" s="20" t="s">
        <v>12</v>
      </c>
      <c r="G15" s="21" t="s">
        <v>12</v>
      </c>
      <c r="H15" s="18">
        <v>2.46</v>
      </c>
      <c r="I15" s="20">
        <f t="shared" si="3"/>
        <v>81.887250000000009</v>
      </c>
      <c r="J15" s="18">
        <v>2.46</v>
      </c>
      <c r="K15" s="20">
        <v>83.362511999999995</v>
      </c>
      <c r="L15" s="21">
        <f t="shared" si="4"/>
        <v>-1.7696947520007392E-2</v>
      </c>
    </row>
    <row r="16" spans="1:12" x14ac:dyDescent="0.25">
      <c r="A16" s="18">
        <v>99222</v>
      </c>
      <c r="B16" s="19" t="s">
        <v>81</v>
      </c>
      <c r="C16" s="18" t="s">
        <v>12</v>
      </c>
      <c r="D16" s="20" t="s">
        <v>12</v>
      </c>
      <c r="E16" s="18" t="s">
        <v>12</v>
      </c>
      <c r="F16" s="20" t="s">
        <v>12</v>
      </c>
      <c r="G16" s="21" t="s">
        <v>12</v>
      </c>
      <c r="H16" s="18">
        <v>3.88</v>
      </c>
      <c r="I16" s="20">
        <f t="shared" si="3"/>
        <v>129.15549999999999</v>
      </c>
      <c r="J16" s="18">
        <v>3.85</v>
      </c>
      <c r="K16" s="20">
        <v>130.46572</v>
      </c>
      <c r="L16" s="21">
        <f t="shared" si="4"/>
        <v>-1.0042638020163574E-2</v>
      </c>
    </row>
    <row r="17" spans="1:12" x14ac:dyDescent="0.25">
      <c r="A17" s="18">
        <v>99223</v>
      </c>
      <c r="B17" s="19" t="s">
        <v>81</v>
      </c>
      <c r="C17" s="18" t="s">
        <v>12</v>
      </c>
      <c r="D17" s="20" t="s">
        <v>12</v>
      </c>
      <c r="E17" s="18" t="s">
        <v>12</v>
      </c>
      <c r="F17" s="20" t="s">
        <v>12</v>
      </c>
      <c r="G17" s="21" t="s">
        <v>12</v>
      </c>
      <c r="H17" s="18">
        <v>5.14</v>
      </c>
      <c r="I17" s="20">
        <f t="shared" si="3"/>
        <v>171.09774999999999</v>
      </c>
      <c r="J17" s="18">
        <v>5.13</v>
      </c>
      <c r="K17" s="20">
        <v>173.84133599999998</v>
      </c>
      <c r="L17" s="21">
        <f t="shared" si="4"/>
        <v>-1.5782126754939306E-2</v>
      </c>
    </row>
    <row r="18" spans="1:12" x14ac:dyDescent="0.25">
      <c r="A18" s="18">
        <v>99231</v>
      </c>
      <c r="B18" s="19" t="s">
        <v>82</v>
      </c>
      <c r="C18" s="18" t="s">
        <v>12</v>
      </c>
      <c r="D18" s="20" t="s">
        <v>12</v>
      </c>
      <c r="E18" s="18" t="s">
        <v>12</v>
      </c>
      <c r="F18" s="20" t="s">
        <v>12</v>
      </c>
      <c r="G18" s="21" t="s">
        <v>12</v>
      </c>
      <c r="H18" s="18">
        <v>1.47</v>
      </c>
      <c r="I18" s="20">
        <f t="shared" si="3"/>
        <v>48.932625000000002</v>
      </c>
      <c r="J18" s="18">
        <v>1.47</v>
      </c>
      <c r="K18" s="20">
        <v>49.814183999999997</v>
      </c>
      <c r="L18" s="21">
        <f t="shared" si="4"/>
        <v>-1.7696947520007469E-2</v>
      </c>
    </row>
    <row r="19" spans="1:12" x14ac:dyDescent="0.25">
      <c r="A19" s="18">
        <v>99232</v>
      </c>
      <c r="B19" s="19" t="s">
        <v>82</v>
      </c>
      <c r="C19" s="18" t="s">
        <v>12</v>
      </c>
      <c r="D19" s="20" t="s">
        <v>12</v>
      </c>
      <c r="E19" s="18" t="s">
        <v>12</v>
      </c>
      <c r="F19" s="20" t="s">
        <v>12</v>
      </c>
      <c r="G19" s="21" t="s">
        <v>12</v>
      </c>
      <c r="H19" s="18">
        <v>2.34</v>
      </c>
      <c r="I19" s="20">
        <f t="shared" si="3"/>
        <v>77.892749999999992</v>
      </c>
      <c r="J19" s="18">
        <v>2.34</v>
      </c>
      <c r="K19" s="20">
        <v>79.296047999999999</v>
      </c>
      <c r="L19" s="21">
        <f t="shared" si="4"/>
        <v>-1.7696947520007639E-2</v>
      </c>
    </row>
    <row r="20" spans="1:12" x14ac:dyDescent="0.25">
      <c r="A20" s="18">
        <v>99233</v>
      </c>
      <c r="B20" s="19" t="s">
        <v>82</v>
      </c>
      <c r="C20" s="18" t="s">
        <v>12</v>
      </c>
      <c r="D20" s="20" t="s">
        <v>12</v>
      </c>
      <c r="E20" s="18" t="s">
        <v>12</v>
      </c>
      <c r="F20" s="20" t="s">
        <v>12</v>
      </c>
      <c r="G20" s="21" t="s">
        <v>12</v>
      </c>
      <c r="H20" s="18">
        <v>3.52</v>
      </c>
      <c r="I20" s="20">
        <f t="shared" si="3"/>
        <v>117.17200000000001</v>
      </c>
      <c r="J20" s="18">
        <v>3.52</v>
      </c>
      <c r="K20" s="20">
        <v>119.282944</v>
      </c>
      <c r="L20" s="21">
        <f t="shared" si="4"/>
        <v>-1.7696947520007465E-2</v>
      </c>
    </row>
    <row r="21" spans="1:12" x14ac:dyDescent="0.25">
      <c r="A21" s="18">
        <v>99291</v>
      </c>
      <c r="B21" s="19" t="s">
        <v>83</v>
      </c>
      <c r="C21" s="18">
        <v>8.18</v>
      </c>
      <c r="D21" s="20">
        <f t="shared" si="0"/>
        <v>272.29174999999998</v>
      </c>
      <c r="E21" s="18">
        <v>8.1300000000000008</v>
      </c>
      <c r="F21" s="20">
        <f t="shared" si="1"/>
        <v>275.50293600000003</v>
      </c>
      <c r="G21" s="21">
        <f t="shared" si="2"/>
        <v>-1.1655723335013949E-2</v>
      </c>
      <c r="H21" s="18">
        <v>6.31</v>
      </c>
      <c r="I21" s="20">
        <f t="shared" si="3"/>
        <v>210.04412500000001</v>
      </c>
      <c r="J21" s="18">
        <v>6.31</v>
      </c>
      <c r="K21" s="20">
        <v>213.82823199999999</v>
      </c>
      <c r="L21" s="21">
        <f t="shared" si="4"/>
        <v>-1.7696947520007451E-2</v>
      </c>
    </row>
    <row r="22" spans="1:12" x14ac:dyDescent="0.25">
      <c r="A22" s="18">
        <v>99292</v>
      </c>
      <c r="B22" s="19" t="s">
        <v>84</v>
      </c>
      <c r="C22" s="18">
        <v>3.58</v>
      </c>
      <c r="D22" s="20">
        <f t="shared" si="0"/>
        <v>119.16925000000001</v>
      </c>
      <c r="E22" s="18">
        <v>3.55</v>
      </c>
      <c r="F22" s="20">
        <f t="shared" si="1"/>
        <v>120.29956</v>
      </c>
      <c r="G22" s="21">
        <f t="shared" si="2"/>
        <v>-9.3957949638385583E-3</v>
      </c>
      <c r="H22" s="18">
        <v>3.18</v>
      </c>
      <c r="I22" s="20">
        <f t="shared" si="3"/>
        <v>105.85425000000001</v>
      </c>
      <c r="J22" s="18">
        <v>3.17</v>
      </c>
      <c r="K22" s="20">
        <v>107.42242399999999</v>
      </c>
      <c r="L22" s="21">
        <f t="shared" si="4"/>
        <v>-1.4598199720385988E-2</v>
      </c>
    </row>
    <row r="23" spans="1:12" x14ac:dyDescent="0.25">
      <c r="A23" s="18">
        <v>99417</v>
      </c>
      <c r="B23" s="19" t="s">
        <v>85</v>
      </c>
      <c r="C23" s="18">
        <v>0.92</v>
      </c>
      <c r="D23" s="20">
        <f t="shared" si="0"/>
        <v>30.624500000000001</v>
      </c>
      <c r="E23" s="18">
        <v>0.92</v>
      </c>
      <c r="F23" s="20">
        <f t="shared" si="1"/>
        <v>31.176224000000001</v>
      </c>
      <c r="G23" s="21">
        <f t="shared" si="2"/>
        <v>-1.7696947520007555E-2</v>
      </c>
      <c r="H23" s="18">
        <v>0.89</v>
      </c>
      <c r="I23" s="20">
        <f t="shared" si="3"/>
        <v>29.625875000000001</v>
      </c>
      <c r="J23" s="18">
        <v>0.89</v>
      </c>
      <c r="K23" s="20">
        <v>30.159608000000002</v>
      </c>
      <c r="L23" s="21">
        <f t="shared" si="4"/>
        <v>-1.7696947520007604E-2</v>
      </c>
    </row>
    <row r="24" spans="1:12" x14ac:dyDescent="0.25">
      <c r="A24" s="18">
        <v>99421</v>
      </c>
      <c r="B24" s="19" t="s">
        <v>86</v>
      </c>
      <c r="C24" s="18">
        <v>0.45</v>
      </c>
      <c r="D24" s="20">
        <f t="shared" si="0"/>
        <v>14.979375000000001</v>
      </c>
      <c r="E24" s="18">
        <v>0.44</v>
      </c>
      <c r="F24" s="20">
        <f t="shared" si="1"/>
        <v>14.910368</v>
      </c>
      <c r="G24" s="21">
        <f t="shared" si="2"/>
        <v>4.628121854537791E-3</v>
      </c>
      <c r="H24" s="18">
        <v>0.38</v>
      </c>
      <c r="I24" s="20">
        <f t="shared" si="3"/>
        <v>12.64925</v>
      </c>
      <c r="J24" s="18">
        <v>0.38</v>
      </c>
      <c r="K24" s="20">
        <v>12.877136</v>
      </c>
      <c r="L24" s="21">
        <f t="shared" si="4"/>
        <v>-1.7696947520007538E-2</v>
      </c>
    </row>
    <row r="25" spans="1:12" x14ac:dyDescent="0.25">
      <c r="A25" s="18">
        <v>99422</v>
      </c>
      <c r="B25" s="19" t="s">
        <v>87</v>
      </c>
      <c r="C25" s="18">
        <v>0.88</v>
      </c>
      <c r="D25" s="20">
        <f t="shared" si="0"/>
        <v>29.293000000000003</v>
      </c>
      <c r="E25" s="18">
        <v>0.87</v>
      </c>
      <c r="F25" s="20">
        <f t="shared" si="1"/>
        <v>29.481863999999998</v>
      </c>
      <c r="G25" s="21">
        <f t="shared" si="2"/>
        <v>-6.4061078363293203E-3</v>
      </c>
      <c r="H25" s="18">
        <v>0.75</v>
      </c>
      <c r="I25" s="20">
        <f t="shared" si="3"/>
        <v>24.965625000000003</v>
      </c>
      <c r="J25" s="18">
        <v>0.75</v>
      </c>
      <c r="K25" s="20">
        <v>25.415399999999998</v>
      </c>
      <c r="L25" s="21">
        <f t="shared" si="4"/>
        <v>-1.7696947520007375E-2</v>
      </c>
    </row>
    <row r="26" spans="1:12" x14ac:dyDescent="0.25">
      <c r="A26" s="18">
        <v>99423</v>
      </c>
      <c r="B26" s="19" t="s">
        <v>88</v>
      </c>
      <c r="C26" s="18">
        <v>1.4</v>
      </c>
      <c r="D26" s="20">
        <f t="shared" si="0"/>
        <v>46.602499999999999</v>
      </c>
      <c r="E26" s="18">
        <v>1.39</v>
      </c>
      <c r="F26" s="20">
        <f t="shared" si="1"/>
        <v>47.103207999999995</v>
      </c>
      <c r="G26" s="21">
        <f t="shared" si="2"/>
        <v>-1.0630019084899609E-2</v>
      </c>
      <c r="H26" s="18">
        <v>1.2</v>
      </c>
      <c r="I26" s="20">
        <f t="shared" si="3"/>
        <v>39.945</v>
      </c>
      <c r="J26" s="18">
        <v>1.19</v>
      </c>
      <c r="K26" s="20">
        <v>40.325767999999997</v>
      </c>
      <c r="L26" s="21">
        <f t="shared" si="4"/>
        <v>-9.4423000201755928E-3</v>
      </c>
    </row>
    <row r="27" spans="1:12" x14ac:dyDescent="0.25">
      <c r="A27" s="18">
        <v>99424</v>
      </c>
      <c r="B27" s="19" t="s">
        <v>89</v>
      </c>
      <c r="C27" s="18">
        <v>2.48</v>
      </c>
      <c r="D27" s="20">
        <f t="shared" si="0"/>
        <v>82.552999999999997</v>
      </c>
      <c r="E27" s="18">
        <v>2.4</v>
      </c>
      <c r="F27" s="20">
        <f t="shared" si="1"/>
        <v>81.329279999999997</v>
      </c>
      <c r="G27" s="21">
        <f t="shared" si="2"/>
        <v>1.5046487562658863E-2</v>
      </c>
      <c r="H27" s="18">
        <v>2.21</v>
      </c>
      <c r="I27" s="20">
        <f t="shared" si="3"/>
        <v>73.565375000000003</v>
      </c>
      <c r="J27" s="18">
        <v>2.17</v>
      </c>
      <c r="K27" s="20">
        <v>73.535223999999999</v>
      </c>
      <c r="L27" s="21">
        <f t="shared" si="4"/>
        <v>4.1002118930111086E-4</v>
      </c>
    </row>
    <row r="28" spans="1:12" x14ac:dyDescent="0.25">
      <c r="A28" s="18">
        <v>99425</v>
      </c>
      <c r="B28" s="19" t="s">
        <v>90</v>
      </c>
      <c r="C28" s="18">
        <v>1.8</v>
      </c>
      <c r="D28" s="20">
        <f t="shared" si="0"/>
        <v>59.917500000000004</v>
      </c>
      <c r="E28" s="18">
        <v>1.72</v>
      </c>
      <c r="F28" s="20">
        <f t="shared" si="1"/>
        <v>58.285983999999999</v>
      </c>
      <c r="G28" s="21">
        <f t="shared" si="2"/>
        <v>2.7991566548829387E-2</v>
      </c>
      <c r="H28" s="18">
        <v>1.52</v>
      </c>
      <c r="I28" s="20">
        <f t="shared" si="3"/>
        <v>50.597000000000001</v>
      </c>
      <c r="J28" s="18">
        <v>1.5</v>
      </c>
      <c r="K28" s="20">
        <v>50.830799999999996</v>
      </c>
      <c r="L28" s="21">
        <f t="shared" si="4"/>
        <v>-4.599573486940893E-3</v>
      </c>
    </row>
    <row r="29" spans="1:12" x14ac:dyDescent="0.25">
      <c r="A29" s="18">
        <v>99426</v>
      </c>
      <c r="B29" s="19" t="s">
        <v>91</v>
      </c>
      <c r="C29" s="18">
        <v>1.86</v>
      </c>
      <c r="D29" s="20">
        <f t="shared" si="0"/>
        <v>61.914750000000005</v>
      </c>
      <c r="E29" s="18">
        <v>1.81</v>
      </c>
      <c r="F29" s="20">
        <f t="shared" si="1"/>
        <v>61.335832000000003</v>
      </c>
      <c r="G29" s="21">
        <f t="shared" si="2"/>
        <v>9.4384959186662957E-3</v>
      </c>
      <c r="H29" s="18">
        <v>1.47</v>
      </c>
      <c r="I29" s="20">
        <f t="shared" si="3"/>
        <v>48.932625000000002</v>
      </c>
      <c r="J29" s="18">
        <v>1.45</v>
      </c>
      <c r="K29" s="20">
        <v>49.13644</v>
      </c>
      <c r="L29" s="21">
        <f t="shared" si="4"/>
        <v>-4.1479398995938402E-3</v>
      </c>
    </row>
    <row r="30" spans="1:12" x14ac:dyDescent="0.25">
      <c r="A30" s="18">
        <v>99427</v>
      </c>
      <c r="B30" s="19" t="s">
        <v>92</v>
      </c>
      <c r="C30" s="18">
        <v>1.42</v>
      </c>
      <c r="D30" s="20">
        <f t="shared" si="0"/>
        <v>47.268250000000002</v>
      </c>
      <c r="E30" s="18">
        <v>1.4</v>
      </c>
      <c r="F30" s="20">
        <f t="shared" si="1"/>
        <v>47.442079999999997</v>
      </c>
      <c r="G30" s="21">
        <f t="shared" si="2"/>
        <v>-3.6640467702932773E-3</v>
      </c>
      <c r="H30" s="18">
        <v>1.03</v>
      </c>
      <c r="I30" s="20">
        <f t="shared" si="3"/>
        <v>34.286125000000006</v>
      </c>
      <c r="J30" s="18">
        <v>1.03</v>
      </c>
      <c r="K30" s="20">
        <v>34.903815999999999</v>
      </c>
      <c r="L30" s="21">
        <f t="shared" si="4"/>
        <v>-1.7696947520007372E-2</v>
      </c>
    </row>
    <row r="31" spans="1:12" x14ac:dyDescent="0.25">
      <c r="A31" s="18">
        <v>99437</v>
      </c>
      <c r="B31" s="19" t="s">
        <v>93</v>
      </c>
      <c r="C31" s="18">
        <v>1.79</v>
      </c>
      <c r="D31" s="20">
        <f t="shared" si="0"/>
        <v>59.584625000000003</v>
      </c>
      <c r="E31" s="18">
        <v>1.77</v>
      </c>
      <c r="F31" s="20">
        <f t="shared" si="1"/>
        <v>59.980344000000002</v>
      </c>
      <c r="G31" s="21">
        <f t="shared" si="2"/>
        <v>-6.5974780004596119E-3</v>
      </c>
      <c r="H31" s="18">
        <v>1.5</v>
      </c>
      <c r="I31" s="20">
        <f t="shared" si="3"/>
        <v>49.931250000000006</v>
      </c>
      <c r="J31" s="18">
        <v>1.49</v>
      </c>
      <c r="K31" s="20">
        <v>50.491928000000001</v>
      </c>
      <c r="L31" s="21">
        <f t="shared" si="4"/>
        <v>-1.110430958390014E-2</v>
      </c>
    </row>
    <row r="32" spans="1:12" x14ac:dyDescent="0.25">
      <c r="A32" s="18">
        <v>99441</v>
      </c>
      <c r="B32" s="19" t="s">
        <v>94</v>
      </c>
      <c r="C32" s="18">
        <v>1.69</v>
      </c>
      <c r="D32" s="20">
        <f t="shared" si="0"/>
        <v>56.255875000000003</v>
      </c>
      <c r="E32" s="18">
        <v>1.66</v>
      </c>
      <c r="F32" s="20">
        <f t="shared" si="1"/>
        <v>56.252751999999994</v>
      </c>
      <c r="G32" s="21">
        <f t="shared" si="2"/>
        <v>5.5517283847896241E-5</v>
      </c>
      <c r="H32" s="18">
        <v>1.04</v>
      </c>
      <c r="I32" s="20">
        <f t="shared" si="3"/>
        <v>34.619</v>
      </c>
      <c r="J32" s="18">
        <v>1.03</v>
      </c>
      <c r="K32" s="20">
        <v>34.903815999999999</v>
      </c>
      <c r="L32" s="21">
        <f t="shared" si="4"/>
        <v>-8.1600246803959567E-3</v>
      </c>
    </row>
    <row r="33" spans="1:12" x14ac:dyDescent="0.25">
      <c r="A33" s="18">
        <v>99442</v>
      </c>
      <c r="B33" s="19" t="s">
        <v>95</v>
      </c>
      <c r="C33" s="18">
        <v>2.72</v>
      </c>
      <c r="D33" s="20">
        <f t="shared" si="0"/>
        <v>90.542000000000016</v>
      </c>
      <c r="E33" s="18">
        <v>2.68</v>
      </c>
      <c r="F33" s="20">
        <f t="shared" si="1"/>
        <v>90.817696000000012</v>
      </c>
      <c r="G33" s="21">
        <f t="shared" si="2"/>
        <v>-3.0357079307538957E-3</v>
      </c>
      <c r="H33" s="18">
        <v>1.95</v>
      </c>
      <c r="I33" s="20">
        <f t="shared" si="3"/>
        <v>64.910624999999996</v>
      </c>
      <c r="J33" s="18">
        <v>1.95</v>
      </c>
      <c r="K33" s="20">
        <v>66.080039999999997</v>
      </c>
      <c r="L33" s="21">
        <f t="shared" si="4"/>
        <v>-1.7696947520007566E-2</v>
      </c>
    </row>
    <row r="34" spans="1:12" x14ac:dyDescent="0.25">
      <c r="A34" s="18">
        <v>99443</v>
      </c>
      <c r="B34" s="19" t="s">
        <v>96</v>
      </c>
      <c r="C34" s="18">
        <v>3.85</v>
      </c>
      <c r="D34" s="20">
        <f t="shared" si="0"/>
        <v>128.15687500000001</v>
      </c>
      <c r="E34" s="18">
        <v>3.77</v>
      </c>
      <c r="F34" s="20">
        <f t="shared" si="1"/>
        <v>127.754744</v>
      </c>
      <c r="G34" s="21">
        <f t="shared" si="2"/>
        <v>3.1476795883212862E-3</v>
      </c>
      <c r="H34" s="18">
        <v>2.89</v>
      </c>
      <c r="I34" s="20">
        <f t="shared" si="3"/>
        <v>96.200875000000011</v>
      </c>
      <c r="J34" s="18">
        <v>2.86</v>
      </c>
      <c r="K34" s="20">
        <v>96.917391999999992</v>
      </c>
      <c r="L34" s="21">
        <f t="shared" si="4"/>
        <v>-7.3930693471403143E-3</v>
      </c>
    </row>
    <row r="35" spans="1:12" x14ac:dyDescent="0.25">
      <c r="A35" s="18">
        <v>99446</v>
      </c>
      <c r="B35" s="19" t="s">
        <v>97</v>
      </c>
      <c r="C35" s="18">
        <v>0.53</v>
      </c>
      <c r="D35" s="20">
        <f t="shared" si="0"/>
        <v>17.642375000000001</v>
      </c>
      <c r="E35" s="18">
        <v>0.53</v>
      </c>
      <c r="F35" s="20">
        <f t="shared" si="1"/>
        <v>17.960216000000003</v>
      </c>
      <c r="G35" s="21">
        <f t="shared" si="2"/>
        <v>-1.7696947520007628E-2</v>
      </c>
      <c r="H35" s="18">
        <v>0.53</v>
      </c>
      <c r="I35" s="20">
        <f t="shared" si="3"/>
        <v>17.642375000000001</v>
      </c>
      <c r="J35" s="18">
        <v>0.53</v>
      </c>
      <c r="K35" s="20">
        <v>17.960216000000003</v>
      </c>
      <c r="L35" s="21">
        <f t="shared" si="4"/>
        <v>-1.7696947520007628E-2</v>
      </c>
    </row>
    <row r="36" spans="1:12" x14ac:dyDescent="0.25">
      <c r="A36" s="18">
        <v>99447</v>
      </c>
      <c r="B36" s="19" t="s">
        <v>98</v>
      </c>
      <c r="C36" s="18">
        <v>1.08</v>
      </c>
      <c r="D36" s="20">
        <f t="shared" si="0"/>
        <v>35.950500000000005</v>
      </c>
      <c r="E36" s="18">
        <v>1.05</v>
      </c>
      <c r="F36" s="20">
        <f t="shared" si="1"/>
        <v>35.581560000000003</v>
      </c>
      <c r="G36" s="21">
        <f t="shared" si="2"/>
        <v>1.0368853979420858E-2</v>
      </c>
      <c r="H36" s="18">
        <v>1.08</v>
      </c>
      <c r="I36" s="20">
        <f t="shared" si="3"/>
        <v>35.950500000000005</v>
      </c>
      <c r="J36" s="18">
        <v>1.05</v>
      </c>
      <c r="K36" s="20">
        <v>35.581560000000003</v>
      </c>
      <c r="L36" s="21">
        <f t="shared" si="4"/>
        <v>1.0368853979420858E-2</v>
      </c>
    </row>
    <row r="37" spans="1:12" x14ac:dyDescent="0.25">
      <c r="A37" s="18">
        <v>99448</v>
      </c>
      <c r="B37" s="19" t="s">
        <v>99</v>
      </c>
      <c r="C37" s="18">
        <v>1.6</v>
      </c>
      <c r="D37" s="20">
        <f t="shared" si="0"/>
        <v>53.260000000000005</v>
      </c>
      <c r="E37" s="18">
        <v>1.6</v>
      </c>
      <c r="F37" s="20">
        <f t="shared" si="1"/>
        <v>54.219520000000003</v>
      </c>
      <c r="G37" s="21">
        <f t="shared" si="2"/>
        <v>-1.769694752000751E-2</v>
      </c>
      <c r="H37" s="18">
        <v>1.6</v>
      </c>
      <c r="I37" s="20">
        <f t="shared" si="3"/>
        <v>53.260000000000005</v>
      </c>
      <c r="J37" s="18">
        <v>1.6</v>
      </c>
      <c r="K37" s="20">
        <v>54.219520000000003</v>
      </c>
      <c r="L37" s="21">
        <f t="shared" si="4"/>
        <v>-1.769694752000751E-2</v>
      </c>
    </row>
    <row r="38" spans="1:12" x14ac:dyDescent="0.25">
      <c r="A38" s="18">
        <v>99449</v>
      </c>
      <c r="B38" s="19" t="s">
        <v>100</v>
      </c>
      <c r="C38" s="18">
        <v>2.13</v>
      </c>
      <c r="D38" s="20">
        <f t="shared" si="0"/>
        <v>70.902375000000006</v>
      </c>
      <c r="E38" s="18">
        <v>2.12</v>
      </c>
      <c r="F38" s="20">
        <f t="shared" si="1"/>
        <v>71.84086400000001</v>
      </c>
      <c r="G38" s="21">
        <f t="shared" si="2"/>
        <v>-1.3063442555479345E-2</v>
      </c>
      <c r="H38" s="18">
        <v>2.13</v>
      </c>
      <c r="I38" s="20">
        <f t="shared" si="3"/>
        <v>70.902375000000006</v>
      </c>
      <c r="J38" s="18">
        <v>2.12</v>
      </c>
      <c r="K38" s="20">
        <v>71.84086400000001</v>
      </c>
      <c r="L38" s="21">
        <f t="shared" si="4"/>
        <v>-1.3063442555479345E-2</v>
      </c>
    </row>
    <row r="39" spans="1:12" x14ac:dyDescent="0.25">
      <c r="A39" s="18">
        <v>99451</v>
      </c>
      <c r="B39" s="19" t="s">
        <v>101</v>
      </c>
      <c r="C39" s="18">
        <v>1.04</v>
      </c>
      <c r="D39" s="20">
        <f t="shared" si="0"/>
        <v>34.619</v>
      </c>
      <c r="E39" s="18">
        <v>1.05</v>
      </c>
      <c r="F39" s="20">
        <f t="shared" si="1"/>
        <v>35.581560000000003</v>
      </c>
      <c r="G39" s="21">
        <f t="shared" si="2"/>
        <v>-2.7052214686483767E-2</v>
      </c>
      <c r="H39" s="18">
        <v>1.04</v>
      </c>
      <c r="I39" s="20">
        <f t="shared" si="3"/>
        <v>34.619</v>
      </c>
      <c r="J39" s="18">
        <v>1.05</v>
      </c>
      <c r="K39" s="20">
        <v>35.581560000000003</v>
      </c>
      <c r="L39" s="21">
        <f t="shared" si="4"/>
        <v>-2.7052214686483767E-2</v>
      </c>
    </row>
    <row r="40" spans="1:12" x14ac:dyDescent="0.25">
      <c r="A40" s="18">
        <v>99452</v>
      </c>
      <c r="B40" s="19" t="s">
        <v>102</v>
      </c>
      <c r="C40" s="18">
        <v>1.01</v>
      </c>
      <c r="D40" s="20">
        <f t="shared" si="0"/>
        <v>33.620375000000003</v>
      </c>
      <c r="E40" s="18">
        <v>0.98</v>
      </c>
      <c r="F40" s="20">
        <f t="shared" si="1"/>
        <v>33.209455999999996</v>
      </c>
      <c r="G40" s="21">
        <f t="shared" si="2"/>
        <v>1.2373554086523037E-2</v>
      </c>
      <c r="H40" s="18">
        <v>1.01</v>
      </c>
      <c r="I40" s="20">
        <f t="shared" si="3"/>
        <v>33.620375000000003</v>
      </c>
      <c r="J40" s="18">
        <v>0.98</v>
      </c>
      <c r="K40" s="20">
        <v>33.209455999999996</v>
      </c>
      <c r="L40" s="21">
        <f t="shared" si="4"/>
        <v>1.2373554086523037E-2</v>
      </c>
    </row>
    <row r="41" spans="1:12" x14ac:dyDescent="0.25">
      <c r="A41" s="18">
        <v>99453</v>
      </c>
      <c r="B41" s="19" t="s">
        <v>103</v>
      </c>
      <c r="C41" s="18">
        <v>0.6</v>
      </c>
      <c r="D41" s="20">
        <f t="shared" si="0"/>
        <v>19.9725</v>
      </c>
      <c r="E41" s="18">
        <v>0.56999999999999995</v>
      </c>
      <c r="F41" s="20">
        <f t="shared" si="1"/>
        <v>19.315703999999997</v>
      </c>
      <c r="G41" s="21">
        <f t="shared" si="2"/>
        <v>3.400321313683434E-2</v>
      </c>
      <c r="H41" s="18" t="s">
        <v>12</v>
      </c>
      <c r="I41" s="20" t="s">
        <v>12</v>
      </c>
      <c r="J41" s="18" t="s">
        <v>12</v>
      </c>
      <c r="K41" s="20" t="s">
        <v>12</v>
      </c>
      <c r="L41" s="21" t="s">
        <v>12</v>
      </c>
    </row>
    <row r="42" spans="1:12" x14ac:dyDescent="0.25">
      <c r="A42" s="18">
        <v>99454</v>
      </c>
      <c r="B42" s="19" t="s">
        <v>104</v>
      </c>
      <c r="C42" s="18">
        <v>1.42</v>
      </c>
      <c r="D42" s="20">
        <f t="shared" si="0"/>
        <v>47.268250000000002</v>
      </c>
      <c r="E42" s="18">
        <v>1.48</v>
      </c>
      <c r="F42" s="20">
        <f t="shared" si="1"/>
        <v>50.153055999999999</v>
      </c>
      <c r="G42" s="21">
        <f t="shared" si="2"/>
        <v>-5.752004424216936E-2</v>
      </c>
      <c r="H42" s="18" t="s">
        <v>12</v>
      </c>
      <c r="I42" s="20" t="s">
        <v>12</v>
      </c>
      <c r="J42" s="18" t="s">
        <v>12</v>
      </c>
      <c r="K42" s="20" t="s">
        <v>12</v>
      </c>
      <c r="L42" s="21" t="s">
        <v>12</v>
      </c>
    </row>
    <row r="43" spans="1:12" x14ac:dyDescent="0.25">
      <c r="A43" s="18">
        <v>99457</v>
      </c>
      <c r="B43" s="19" t="s">
        <v>105</v>
      </c>
      <c r="C43" s="18">
        <v>1.47</v>
      </c>
      <c r="D43" s="20">
        <f t="shared" si="0"/>
        <v>48.932625000000002</v>
      </c>
      <c r="E43" s="18">
        <v>1.44</v>
      </c>
      <c r="F43" s="20">
        <f t="shared" si="1"/>
        <v>48.797567999999998</v>
      </c>
      <c r="G43" s="21">
        <f t="shared" si="2"/>
        <v>2.7676994066590226E-3</v>
      </c>
      <c r="H43" s="18">
        <v>0.89</v>
      </c>
      <c r="I43" s="20">
        <f t="shared" si="3"/>
        <v>29.625875000000001</v>
      </c>
      <c r="J43" s="18">
        <v>0.89</v>
      </c>
      <c r="K43" s="20">
        <v>30.159608000000002</v>
      </c>
      <c r="L43" s="21">
        <f t="shared" si="4"/>
        <v>-1.7696947520007604E-2</v>
      </c>
    </row>
    <row r="44" spans="1:12" x14ac:dyDescent="0.25">
      <c r="A44" s="18">
        <v>99458</v>
      </c>
      <c r="B44" s="19" t="s">
        <v>106</v>
      </c>
      <c r="C44" s="18">
        <v>1.18</v>
      </c>
      <c r="D44" s="20">
        <f t="shared" si="0"/>
        <v>39.279249999999998</v>
      </c>
      <c r="E44" s="18">
        <v>1.17</v>
      </c>
      <c r="F44" s="20">
        <f t="shared" si="1"/>
        <v>39.648023999999999</v>
      </c>
      <c r="G44" s="21">
        <f t="shared" si="2"/>
        <v>-9.3011949347085229E-3</v>
      </c>
      <c r="H44" s="18">
        <v>0.89</v>
      </c>
      <c r="I44" s="20">
        <f t="shared" si="3"/>
        <v>29.625875000000001</v>
      </c>
      <c r="J44" s="18">
        <v>0.89</v>
      </c>
      <c r="K44" s="20">
        <v>30.159608000000002</v>
      </c>
      <c r="L44" s="21">
        <f t="shared" si="4"/>
        <v>-1.7696947520007604E-2</v>
      </c>
    </row>
    <row r="45" spans="1:12" x14ac:dyDescent="0.25">
      <c r="A45" s="18">
        <v>99471</v>
      </c>
      <c r="B45" s="19" t="s">
        <v>107</v>
      </c>
      <c r="C45" s="18" t="s">
        <v>12</v>
      </c>
      <c r="D45" s="20" t="s">
        <v>12</v>
      </c>
      <c r="E45" s="18" t="s">
        <v>12</v>
      </c>
      <c r="F45" s="20" t="s">
        <v>12</v>
      </c>
      <c r="G45" s="21" t="s">
        <v>12</v>
      </c>
      <c r="H45" s="18">
        <v>22.94</v>
      </c>
      <c r="I45" s="20">
        <f t="shared" si="3"/>
        <v>763.61525000000006</v>
      </c>
      <c r="J45" s="18">
        <v>22.85</v>
      </c>
      <c r="K45" s="20">
        <v>774.32252000000005</v>
      </c>
      <c r="L45" s="21">
        <f t="shared" si="4"/>
        <v>-1.3827920179823767E-2</v>
      </c>
    </row>
    <row r="46" spans="1:12" x14ac:dyDescent="0.25">
      <c r="A46" s="18">
        <v>99472</v>
      </c>
      <c r="B46" s="19" t="s">
        <v>108</v>
      </c>
      <c r="C46" s="18" t="s">
        <v>12</v>
      </c>
      <c r="D46" s="20" t="s">
        <v>12</v>
      </c>
      <c r="E46" s="18" t="s">
        <v>12</v>
      </c>
      <c r="F46" s="20" t="s">
        <v>12</v>
      </c>
      <c r="G46" s="21" t="s">
        <v>12</v>
      </c>
      <c r="H46" s="18">
        <v>11.75</v>
      </c>
      <c r="I46" s="20">
        <f t="shared" si="3"/>
        <v>391.12812500000001</v>
      </c>
      <c r="J46" s="18">
        <v>11.59</v>
      </c>
      <c r="K46" s="20">
        <v>392.75264800000002</v>
      </c>
      <c r="L46" s="21">
        <f t="shared" si="4"/>
        <v>-4.1362496428031985E-3</v>
      </c>
    </row>
    <row r="47" spans="1:12" x14ac:dyDescent="0.25">
      <c r="A47" s="18">
        <v>99487</v>
      </c>
      <c r="B47" s="19" t="s">
        <v>109</v>
      </c>
      <c r="C47" s="18">
        <v>4.03</v>
      </c>
      <c r="D47" s="20">
        <f t="shared" si="0"/>
        <v>134.14862500000001</v>
      </c>
      <c r="E47" s="18">
        <v>3.93</v>
      </c>
      <c r="F47" s="20">
        <f t="shared" si="1"/>
        <v>133.17669599999999</v>
      </c>
      <c r="G47" s="21">
        <f t="shared" si="2"/>
        <v>7.2980410927150291E-3</v>
      </c>
      <c r="H47" s="18">
        <v>2.68</v>
      </c>
      <c r="I47" s="20">
        <f t="shared" si="3"/>
        <v>89.21050000000001</v>
      </c>
      <c r="J47" s="18">
        <v>2.68</v>
      </c>
      <c r="K47" s="20">
        <v>90.817696000000012</v>
      </c>
      <c r="L47" s="21">
        <f t="shared" si="4"/>
        <v>-1.7696947520007573E-2</v>
      </c>
    </row>
    <row r="48" spans="1:12" x14ac:dyDescent="0.25">
      <c r="A48" s="18">
        <v>99489</v>
      </c>
      <c r="B48" s="19" t="s">
        <v>110</v>
      </c>
      <c r="C48" s="18">
        <v>2.17</v>
      </c>
      <c r="D48" s="20">
        <f t="shared" si="0"/>
        <v>72.233874999999998</v>
      </c>
      <c r="E48" s="18">
        <v>2.08</v>
      </c>
      <c r="F48" s="20">
        <f t="shared" si="1"/>
        <v>70.485376000000002</v>
      </c>
      <c r="G48" s="21">
        <f t="shared" si="2"/>
        <v>2.4806549943068974E-2</v>
      </c>
      <c r="H48" s="18">
        <v>1.49</v>
      </c>
      <c r="I48" s="20">
        <f t="shared" si="3"/>
        <v>49.598375000000004</v>
      </c>
      <c r="J48" s="18">
        <v>1.48</v>
      </c>
      <c r="K48" s="20">
        <v>50.153055999999999</v>
      </c>
      <c r="L48" s="21">
        <f t="shared" si="4"/>
        <v>-1.1059764732980482E-2</v>
      </c>
    </row>
    <row r="49" spans="1:12" x14ac:dyDescent="0.25">
      <c r="A49" s="18">
        <v>99490</v>
      </c>
      <c r="B49" s="19" t="s">
        <v>111</v>
      </c>
      <c r="C49" s="18">
        <v>1.88</v>
      </c>
      <c r="D49" s="20">
        <f t="shared" si="0"/>
        <v>62.580500000000001</v>
      </c>
      <c r="E49" s="18">
        <v>1.85</v>
      </c>
      <c r="F49" s="20">
        <f t="shared" si="1"/>
        <v>62.691320000000005</v>
      </c>
      <c r="G49" s="21">
        <f t="shared" si="2"/>
        <v>-1.7677088311428744E-3</v>
      </c>
      <c r="H49" s="18">
        <v>1.49</v>
      </c>
      <c r="I49" s="20">
        <f t="shared" si="3"/>
        <v>49.598375000000004</v>
      </c>
      <c r="J49" s="18">
        <v>1.49</v>
      </c>
      <c r="K49" s="20">
        <v>50.491928000000001</v>
      </c>
      <c r="L49" s="21">
        <f t="shared" si="4"/>
        <v>-1.7696947520007496E-2</v>
      </c>
    </row>
    <row r="50" spans="1:12" x14ac:dyDescent="0.25">
      <c r="A50" s="18">
        <v>99491</v>
      </c>
      <c r="B50" s="19" t="s">
        <v>112</v>
      </c>
      <c r="C50" s="18">
        <v>2.54</v>
      </c>
      <c r="D50" s="20">
        <f t="shared" si="0"/>
        <v>84.550250000000005</v>
      </c>
      <c r="E50" s="18">
        <v>2.5099999999999998</v>
      </c>
      <c r="F50" s="20">
        <f t="shared" si="1"/>
        <v>85.056871999999998</v>
      </c>
      <c r="G50" s="21">
        <f t="shared" si="2"/>
        <v>-5.9562735859836581E-3</v>
      </c>
      <c r="H50" s="18">
        <v>2.2400000000000002</v>
      </c>
      <c r="I50" s="20">
        <f t="shared" si="3"/>
        <v>74.564000000000007</v>
      </c>
      <c r="J50" s="18">
        <v>2.23</v>
      </c>
      <c r="K50" s="20">
        <v>75.568455999999998</v>
      </c>
      <c r="L50" s="21">
        <f t="shared" si="4"/>
        <v>-1.3292001096330332E-2</v>
      </c>
    </row>
    <row r="51" spans="1:12" x14ac:dyDescent="0.25">
      <c r="A51" s="18">
        <v>99495</v>
      </c>
      <c r="B51" s="19" t="s">
        <v>113</v>
      </c>
      <c r="C51" s="18">
        <v>6.21</v>
      </c>
      <c r="D51" s="20">
        <f t="shared" si="0"/>
        <v>206.71537499999999</v>
      </c>
      <c r="E51" s="18">
        <v>6.06</v>
      </c>
      <c r="F51" s="20">
        <f t="shared" si="1"/>
        <v>205.35643199999998</v>
      </c>
      <c r="G51" s="21">
        <f t="shared" si="2"/>
        <v>6.6174844720715189E-3</v>
      </c>
      <c r="H51" s="18">
        <v>4.16</v>
      </c>
      <c r="I51" s="20">
        <f t="shared" si="3"/>
        <v>138.476</v>
      </c>
      <c r="J51" s="18">
        <v>4.13</v>
      </c>
      <c r="K51" s="20">
        <v>139.95413600000001</v>
      </c>
      <c r="L51" s="21">
        <f t="shared" si="4"/>
        <v>-1.0561574257441067E-2</v>
      </c>
    </row>
    <row r="52" spans="1:12" x14ac:dyDescent="0.25">
      <c r="A52" s="18">
        <v>99496</v>
      </c>
      <c r="B52" s="19" t="s">
        <v>114</v>
      </c>
      <c r="C52" s="18">
        <v>8.4</v>
      </c>
      <c r="D52" s="20">
        <f t="shared" si="0"/>
        <v>279.61500000000001</v>
      </c>
      <c r="E52" s="18">
        <v>8.2100000000000009</v>
      </c>
      <c r="F52" s="20">
        <f t="shared" si="1"/>
        <v>278.21391200000005</v>
      </c>
      <c r="G52" s="21">
        <f t="shared" si="2"/>
        <v>5.0360098455463241E-3</v>
      </c>
      <c r="H52" s="18">
        <v>5.65</v>
      </c>
      <c r="I52" s="20">
        <f t="shared" si="3"/>
        <v>188.07437500000003</v>
      </c>
      <c r="J52" s="18">
        <v>5.63</v>
      </c>
      <c r="K52" s="20">
        <v>190.78493599999999</v>
      </c>
      <c r="L52" s="21">
        <f t="shared" si="4"/>
        <v>-1.4207416250096161E-2</v>
      </c>
    </row>
    <row r="53" spans="1:12" x14ac:dyDescent="0.25">
      <c r="A53" s="18">
        <v>99497</v>
      </c>
      <c r="B53" s="19" t="s">
        <v>115</v>
      </c>
      <c r="C53" s="18">
        <v>2.46</v>
      </c>
      <c r="D53" s="20">
        <f t="shared" si="0"/>
        <v>81.887250000000009</v>
      </c>
      <c r="E53" s="33" t="s">
        <v>116</v>
      </c>
      <c r="F53" s="34"/>
      <c r="G53" s="35"/>
      <c r="H53" s="18">
        <v>2.2400000000000002</v>
      </c>
      <c r="I53" s="20">
        <f t="shared" si="3"/>
        <v>74.564000000000007</v>
      </c>
      <c r="J53" s="36" t="s">
        <v>116</v>
      </c>
      <c r="K53" s="37"/>
      <c r="L53" s="38"/>
    </row>
    <row r="54" spans="1:12" x14ac:dyDescent="0.25">
      <c r="A54" s="18">
        <v>99498</v>
      </c>
      <c r="B54" s="19" t="s">
        <v>117</v>
      </c>
      <c r="C54" s="18">
        <v>2.13</v>
      </c>
      <c r="D54" s="20">
        <f t="shared" si="0"/>
        <v>70.902375000000006</v>
      </c>
      <c r="E54" s="33" t="s">
        <v>116</v>
      </c>
      <c r="F54" s="34"/>
      <c r="G54" s="35"/>
      <c r="H54" s="18">
        <v>2.11</v>
      </c>
      <c r="I54" s="20">
        <f t="shared" si="3"/>
        <v>70.236625000000004</v>
      </c>
      <c r="J54" s="36" t="s">
        <v>116</v>
      </c>
      <c r="K54" s="37"/>
      <c r="L54" s="38"/>
    </row>
    <row r="55" spans="1:12" x14ac:dyDescent="0.25">
      <c r="A55" s="18" t="s">
        <v>118</v>
      </c>
      <c r="B55" s="19" t="s">
        <v>119</v>
      </c>
      <c r="C55" s="18">
        <v>2.42</v>
      </c>
      <c r="D55" s="20">
        <f t="shared" si="0"/>
        <v>80.555750000000003</v>
      </c>
      <c r="E55" s="33" t="s">
        <v>116</v>
      </c>
      <c r="F55" s="34"/>
      <c r="G55" s="35"/>
      <c r="H55" s="18">
        <v>1.49</v>
      </c>
      <c r="I55" s="20">
        <f t="shared" si="3"/>
        <v>49.598375000000004</v>
      </c>
      <c r="J55" s="33" t="s">
        <v>116</v>
      </c>
      <c r="K55" s="34"/>
      <c r="L55" s="35"/>
    </row>
    <row r="56" spans="1:12" x14ac:dyDescent="0.25">
      <c r="A56" s="18" t="s">
        <v>120</v>
      </c>
      <c r="B56" s="19" t="s">
        <v>121</v>
      </c>
      <c r="C56" s="18">
        <v>1.51</v>
      </c>
      <c r="D56" s="20">
        <f t="shared" si="0"/>
        <v>50.264125</v>
      </c>
      <c r="E56" s="33" t="s">
        <v>116</v>
      </c>
      <c r="F56" s="34"/>
      <c r="G56" s="35"/>
      <c r="H56" s="18">
        <v>1.04</v>
      </c>
      <c r="I56" s="20">
        <f t="shared" si="3"/>
        <v>34.619</v>
      </c>
      <c r="J56" s="33" t="s">
        <v>116</v>
      </c>
      <c r="K56" s="34"/>
      <c r="L56" s="35"/>
    </row>
    <row r="57" spans="1:12" x14ac:dyDescent="0.25">
      <c r="A57" s="18" t="s">
        <v>122</v>
      </c>
      <c r="B57" s="19" t="s">
        <v>123</v>
      </c>
      <c r="C57" s="18">
        <v>2.42</v>
      </c>
      <c r="D57" s="20">
        <f t="shared" si="0"/>
        <v>80.555750000000003</v>
      </c>
      <c r="E57" s="33" t="s">
        <v>116</v>
      </c>
      <c r="F57" s="34"/>
      <c r="G57" s="35"/>
      <c r="H57" s="18">
        <v>1.49</v>
      </c>
      <c r="I57" s="20">
        <f t="shared" si="3"/>
        <v>49.598375000000004</v>
      </c>
      <c r="J57" s="33" t="s">
        <v>116</v>
      </c>
      <c r="K57" s="34"/>
      <c r="L57" s="35"/>
    </row>
    <row r="58" spans="1:12" x14ac:dyDescent="0.25">
      <c r="A58" s="18" t="s">
        <v>124</v>
      </c>
      <c r="B58" s="19" t="s">
        <v>125</v>
      </c>
      <c r="C58" s="18">
        <v>1.51</v>
      </c>
      <c r="D58" s="20">
        <f t="shared" si="0"/>
        <v>50.264125</v>
      </c>
      <c r="E58" s="33" t="s">
        <v>116</v>
      </c>
      <c r="F58" s="34"/>
      <c r="G58" s="35"/>
      <c r="H58" s="18">
        <v>1.04</v>
      </c>
      <c r="I58" s="20">
        <f t="shared" si="3"/>
        <v>34.619</v>
      </c>
      <c r="J58" s="33" t="s">
        <v>116</v>
      </c>
      <c r="K58" s="34"/>
      <c r="L58" s="35"/>
    </row>
    <row r="59" spans="1:12" x14ac:dyDescent="0.25">
      <c r="A59" s="18" t="s">
        <v>126</v>
      </c>
      <c r="B59" s="19" t="s">
        <v>127</v>
      </c>
      <c r="C59" s="18">
        <v>0.56999999999999995</v>
      </c>
      <c r="D59" s="20">
        <f t="shared" si="0"/>
        <v>18.973875</v>
      </c>
      <c r="E59" s="33" t="s">
        <v>116</v>
      </c>
      <c r="F59" s="34"/>
      <c r="G59" s="35"/>
      <c r="H59" s="18">
        <v>0.27</v>
      </c>
      <c r="I59" s="20">
        <f t="shared" si="3"/>
        <v>8.9876250000000013</v>
      </c>
      <c r="J59" s="33" t="s">
        <v>116</v>
      </c>
      <c r="K59" s="34"/>
      <c r="L59" s="35"/>
    </row>
    <row r="60" spans="1:12" x14ac:dyDescent="0.25">
      <c r="A60" s="18" t="s">
        <v>128</v>
      </c>
      <c r="B60" s="19" t="s">
        <v>129</v>
      </c>
      <c r="C60" s="18">
        <v>0.95</v>
      </c>
      <c r="D60" s="20">
        <f t="shared" si="0"/>
        <v>31.623124999999998</v>
      </c>
      <c r="E60" s="18">
        <v>0.94</v>
      </c>
      <c r="F60" s="20">
        <f>E60*33.8872</f>
        <v>31.853967999999998</v>
      </c>
      <c r="G60" s="21">
        <f>(D60-F60)/F60</f>
        <v>-7.2469150468161504E-3</v>
      </c>
      <c r="H60" s="18">
        <v>0.9</v>
      </c>
      <c r="I60" s="20">
        <f t="shared" si="3"/>
        <v>29.958750000000002</v>
      </c>
      <c r="J60" s="18">
        <v>0.9</v>
      </c>
      <c r="K60" s="20">
        <v>30.498480000000001</v>
      </c>
      <c r="L60" s="21">
        <f>(I60-K60)/K60</f>
        <v>-1.769694752000751E-2</v>
      </c>
    </row>
    <row r="61" spans="1:12" x14ac:dyDescent="0.25">
      <c r="A61" s="18" t="s">
        <v>130</v>
      </c>
      <c r="B61" s="19" t="s">
        <v>131</v>
      </c>
      <c r="C61" s="18">
        <v>1.03</v>
      </c>
      <c r="D61" s="20">
        <f t="shared" si="0"/>
        <v>34.286125000000006</v>
      </c>
      <c r="E61" s="18">
        <v>1.03</v>
      </c>
      <c r="F61" s="20">
        <v>34.903815999999999</v>
      </c>
      <c r="G61" s="21">
        <f t="shared" ref="G61:G65" si="5">(D61-F61)/F61</f>
        <v>-1.7696947520007372E-2</v>
      </c>
      <c r="H61" s="18">
        <v>0.94</v>
      </c>
      <c r="I61" s="20">
        <f t="shared" si="3"/>
        <v>31.29025</v>
      </c>
      <c r="J61" s="18">
        <v>0.93</v>
      </c>
      <c r="K61" s="20">
        <v>31.515096000000003</v>
      </c>
      <c r="L61" s="21">
        <f t="shared" ref="L61:L65" si="6">(I61-K61)/K61</f>
        <v>-7.134549106244289E-3</v>
      </c>
    </row>
    <row r="62" spans="1:12" x14ac:dyDescent="0.25">
      <c r="A62" s="18" t="s">
        <v>132</v>
      </c>
      <c r="B62" s="19" t="s">
        <v>133</v>
      </c>
      <c r="C62" s="18">
        <v>2</v>
      </c>
      <c r="D62" s="20">
        <f t="shared" si="0"/>
        <v>66.575000000000003</v>
      </c>
      <c r="E62" s="18">
        <v>2.02</v>
      </c>
      <c r="F62" s="20">
        <v>68.452144000000004</v>
      </c>
      <c r="G62" s="21">
        <f t="shared" si="5"/>
        <v>-2.7422720316839181E-2</v>
      </c>
      <c r="H62" s="18">
        <v>1.91</v>
      </c>
      <c r="I62" s="20">
        <f t="shared" si="3"/>
        <v>63.579124999999998</v>
      </c>
      <c r="J62" s="18">
        <v>1.93</v>
      </c>
      <c r="K62" s="20">
        <v>65.402295999999993</v>
      </c>
      <c r="L62" s="21">
        <f t="shared" si="6"/>
        <v>-2.7876253763323464E-2</v>
      </c>
    </row>
    <row r="63" spans="1:12" x14ac:dyDescent="0.25">
      <c r="A63" s="18" t="s">
        <v>134</v>
      </c>
      <c r="B63" s="19" t="s">
        <v>135</v>
      </c>
      <c r="C63" s="18">
        <v>1.88</v>
      </c>
      <c r="D63" s="20">
        <f t="shared" si="0"/>
        <v>62.580500000000001</v>
      </c>
      <c r="E63" s="18">
        <v>1.83</v>
      </c>
      <c r="F63" s="20">
        <v>62.013576</v>
      </c>
      <c r="G63" s="21">
        <f t="shared" si="5"/>
        <v>9.1419336952927883E-3</v>
      </c>
      <c r="H63" s="18">
        <v>1.31</v>
      </c>
      <c r="I63" s="20">
        <f t="shared" si="3"/>
        <v>43.606625000000001</v>
      </c>
      <c r="J63" s="18">
        <v>1.3</v>
      </c>
      <c r="K63" s="20">
        <v>44.053360000000005</v>
      </c>
      <c r="L63" s="21">
        <f t="shared" si="6"/>
        <v>-1.0140770193238469E-2</v>
      </c>
    </row>
    <row r="64" spans="1:12" x14ac:dyDescent="0.25">
      <c r="A64" s="18" t="s">
        <v>136</v>
      </c>
      <c r="B64" s="19" t="s">
        <v>137</v>
      </c>
      <c r="C64" s="18">
        <v>0.37</v>
      </c>
      <c r="D64" s="20">
        <f t="shared" si="0"/>
        <v>12.316375000000001</v>
      </c>
      <c r="E64" s="18">
        <v>0.36</v>
      </c>
      <c r="F64" s="20">
        <v>12.199392</v>
      </c>
      <c r="G64" s="21">
        <f t="shared" si="5"/>
        <v>9.5892483822145533E-3</v>
      </c>
      <c r="H64" s="18">
        <v>0.27</v>
      </c>
      <c r="I64" s="20">
        <f t="shared" si="3"/>
        <v>8.9876250000000013</v>
      </c>
      <c r="J64" s="18">
        <v>0.27</v>
      </c>
      <c r="K64" s="20">
        <v>9.1495440000000006</v>
      </c>
      <c r="L64" s="21">
        <f t="shared" si="6"/>
        <v>-1.7696947520007472E-2</v>
      </c>
    </row>
    <row r="65" spans="1:12" x14ac:dyDescent="0.25">
      <c r="A65" s="18" t="s">
        <v>138</v>
      </c>
      <c r="B65" s="19" t="s">
        <v>139</v>
      </c>
      <c r="C65" s="18">
        <v>0.42</v>
      </c>
      <c r="D65" s="20">
        <f t="shared" si="0"/>
        <v>13.98075</v>
      </c>
      <c r="E65" s="18">
        <v>0.42</v>
      </c>
      <c r="F65" s="20">
        <v>14.232623999999999</v>
      </c>
      <c r="G65" s="21">
        <f t="shared" si="5"/>
        <v>-1.769694752000749E-2</v>
      </c>
      <c r="H65" s="18">
        <v>0.38</v>
      </c>
      <c r="I65" s="20">
        <f t="shared" si="3"/>
        <v>12.64925</v>
      </c>
      <c r="J65" s="18">
        <v>0.37</v>
      </c>
      <c r="K65" s="20">
        <v>12.538264</v>
      </c>
      <c r="L65" s="21">
        <f t="shared" si="6"/>
        <v>8.8517836281003879E-3</v>
      </c>
    </row>
    <row r="66" spans="1:12" x14ac:dyDescent="0.25">
      <c r="A66" s="18" t="s">
        <v>140</v>
      </c>
      <c r="B66" s="19" t="s">
        <v>141</v>
      </c>
      <c r="C66" s="18">
        <v>0.49</v>
      </c>
      <c r="D66" s="20">
        <f t="shared" si="0"/>
        <v>16.310874999999999</v>
      </c>
      <c r="E66" s="33" t="s">
        <v>116</v>
      </c>
      <c r="F66" s="34"/>
      <c r="G66" s="35"/>
      <c r="H66" s="18">
        <v>0.49</v>
      </c>
      <c r="I66" s="20">
        <f t="shared" si="3"/>
        <v>16.310874999999999</v>
      </c>
      <c r="J66" s="33" t="s">
        <v>116</v>
      </c>
      <c r="K66" s="34"/>
      <c r="L66" s="35"/>
    </row>
    <row r="67" spans="1:12" x14ac:dyDescent="0.25">
      <c r="A67" s="18" t="s">
        <v>142</v>
      </c>
      <c r="B67" s="19" t="s">
        <v>143</v>
      </c>
      <c r="C67" s="18">
        <v>0.97</v>
      </c>
      <c r="D67" s="20">
        <f t="shared" si="0"/>
        <v>32.288874999999997</v>
      </c>
      <c r="E67" s="18">
        <v>0.95</v>
      </c>
      <c r="F67" s="20">
        <v>32.192839999999997</v>
      </c>
      <c r="G67" s="21">
        <f>(D67-F67)/F67</f>
        <v>2.9831167427291456E-3</v>
      </c>
      <c r="H67" s="18">
        <v>0.93</v>
      </c>
      <c r="I67" s="20">
        <f t="shared" si="3"/>
        <v>30.957375000000003</v>
      </c>
      <c r="J67" s="18">
        <v>0.92</v>
      </c>
      <c r="K67" s="20">
        <v>31.176224000000001</v>
      </c>
      <c r="L67" s="21">
        <f>(I67-K67)/K67</f>
        <v>-7.0197404278336826E-3</v>
      </c>
    </row>
    <row r="68" spans="1:12" x14ac:dyDescent="0.25">
      <c r="A68" s="18">
        <v>96202</v>
      </c>
      <c r="B68" s="19" t="s">
        <v>144</v>
      </c>
      <c r="C68" s="18">
        <v>0.71</v>
      </c>
      <c r="D68" s="20">
        <f t="shared" si="0"/>
        <v>23.634125000000001</v>
      </c>
      <c r="E68" s="18">
        <v>0.7</v>
      </c>
      <c r="F68" s="20">
        <v>23.721039999999999</v>
      </c>
      <c r="G68" s="21">
        <f t="shared" ref="G68:G69" si="7">(D68-F68)/F68</f>
        <v>-3.6640467702932773E-3</v>
      </c>
      <c r="H68" s="18">
        <v>0.63</v>
      </c>
      <c r="I68" s="20">
        <f t="shared" si="3"/>
        <v>20.971125000000001</v>
      </c>
      <c r="J68" s="18">
        <v>0.64</v>
      </c>
      <c r="K68" s="20">
        <v>21.687808</v>
      </c>
      <c r="L68" s="21">
        <f t="shared" ref="L68:L69" si="8">(I68-K68)/K68</f>
        <v>-3.3045432715007421E-2</v>
      </c>
    </row>
    <row r="69" spans="1:12" x14ac:dyDescent="0.25">
      <c r="A69" s="18">
        <v>96203</v>
      </c>
      <c r="B69" s="19" t="s">
        <v>145</v>
      </c>
      <c r="C69" s="18">
        <v>0.17</v>
      </c>
      <c r="D69" s="20">
        <f t="shared" si="0"/>
        <v>5.658875000000001</v>
      </c>
      <c r="E69" s="18">
        <v>0.18</v>
      </c>
      <c r="F69" s="20">
        <f>E69*33.8872</f>
        <v>6.0996959999999998</v>
      </c>
      <c r="G69" s="21">
        <f t="shared" si="7"/>
        <v>-7.2269339324451384E-2</v>
      </c>
      <c r="H69" s="18">
        <v>0.17</v>
      </c>
      <c r="I69" s="20">
        <f t="shared" si="3"/>
        <v>5.658875000000001</v>
      </c>
      <c r="J69" s="18">
        <v>0.18</v>
      </c>
      <c r="K69" s="20">
        <v>6.0996959999999998</v>
      </c>
      <c r="L69" s="21">
        <f t="shared" si="8"/>
        <v>-7.2269339324451384E-2</v>
      </c>
    </row>
    <row r="70" spans="1:12" x14ac:dyDescent="0.25">
      <c r="A70" s="18">
        <v>97550</v>
      </c>
      <c r="B70" s="19" t="s">
        <v>146</v>
      </c>
      <c r="C70" s="18">
        <v>1.59</v>
      </c>
      <c r="D70" s="20">
        <f t="shared" si="0"/>
        <v>52.927125000000004</v>
      </c>
      <c r="E70" s="33" t="s">
        <v>116</v>
      </c>
      <c r="F70" s="34"/>
      <c r="G70" s="35"/>
      <c r="H70" s="18" t="s">
        <v>12</v>
      </c>
      <c r="I70" s="20" t="s">
        <v>12</v>
      </c>
      <c r="J70" s="33" t="s">
        <v>116</v>
      </c>
      <c r="K70" s="34"/>
      <c r="L70" s="35"/>
    </row>
    <row r="71" spans="1:12" x14ac:dyDescent="0.25">
      <c r="A71" s="18">
        <v>97551</v>
      </c>
      <c r="B71" s="19" t="s">
        <v>147</v>
      </c>
      <c r="C71" s="18">
        <v>0.79</v>
      </c>
      <c r="D71" s="20">
        <f t="shared" ref="D71:D72" si="9">C71*33.2875</f>
        <v>26.297125000000001</v>
      </c>
      <c r="E71" s="33" t="s">
        <v>116</v>
      </c>
      <c r="F71" s="34"/>
      <c r="G71" s="35"/>
      <c r="H71" s="18">
        <v>0.73</v>
      </c>
      <c r="I71" s="20">
        <f t="shared" ref="I71" si="10">H71*33.2875</f>
        <v>24.299875</v>
      </c>
      <c r="J71" s="33" t="s">
        <v>116</v>
      </c>
      <c r="K71" s="34"/>
      <c r="L71" s="35"/>
    </row>
    <row r="72" spans="1:12" x14ac:dyDescent="0.25">
      <c r="A72" s="18">
        <v>97552</v>
      </c>
      <c r="B72" s="19" t="s">
        <v>148</v>
      </c>
      <c r="C72" s="18">
        <v>0.67</v>
      </c>
      <c r="D72" s="20">
        <f t="shared" si="9"/>
        <v>22.302625000000003</v>
      </c>
      <c r="E72" s="33" t="s">
        <v>116</v>
      </c>
      <c r="F72" s="34"/>
      <c r="G72" s="35"/>
      <c r="H72" s="18" t="s">
        <v>12</v>
      </c>
      <c r="I72" s="20" t="s">
        <v>12</v>
      </c>
      <c r="J72" s="33" t="s">
        <v>116</v>
      </c>
      <c r="K72" s="34"/>
      <c r="L72" s="35"/>
    </row>
    <row r="73" spans="1:12" x14ac:dyDescent="0.25">
      <c r="A73" s="16"/>
      <c r="B73" s="17"/>
      <c r="C73" s="16"/>
      <c r="D73" s="16"/>
      <c r="E73" s="16"/>
      <c r="F73" s="16"/>
      <c r="G73" s="16"/>
      <c r="H73" s="16"/>
      <c r="I73" s="16"/>
      <c r="J73" s="16"/>
      <c r="K73" s="16"/>
      <c r="L73" s="16"/>
    </row>
    <row r="74" spans="1:12" x14ac:dyDescent="0.25">
      <c r="A74" s="17" t="s">
        <v>149</v>
      </c>
      <c r="B74" s="17"/>
      <c r="C74" s="16"/>
      <c r="D74" s="16"/>
      <c r="E74" s="16"/>
      <c r="F74" s="16"/>
      <c r="G74" s="16"/>
      <c r="H74" s="16"/>
      <c r="I74" s="16"/>
      <c r="J74" s="16"/>
      <c r="K74" s="16"/>
      <c r="L74" s="16"/>
    </row>
    <row r="75" spans="1:12" x14ac:dyDescent="0.25">
      <c r="A75" s="17" t="s">
        <v>150</v>
      </c>
      <c r="B75" s="17"/>
      <c r="C75" s="16"/>
      <c r="D75" s="16"/>
      <c r="E75" s="16"/>
      <c r="F75" s="16"/>
      <c r="G75" s="16"/>
      <c r="H75" s="16"/>
      <c r="I75" s="16"/>
      <c r="J75" s="16"/>
      <c r="K75" s="16"/>
      <c r="L75" s="16"/>
    </row>
    <row r="76" spans="1:12" x14ac:dyDescent="0.25">
      <c r="A76" t="s">
        <v>155</v>
      </c>
    </row>
  </sheetData>
  <mergeCells count="34">
    <mergeCell ref="A1:L1"/>
    <mergeCell ref="A2:L2"/>
    <mergeCell ref="A3:A5"/>
    <mergeCell ref="B3:B5"/>
    <mergeCell ref="C3:G3"/>
    <mergeCell ref="H3:L3"/>
    <mergeCell ref="C4:D4"/>
    <mergeCell ref="E4:F4"/>
    <mergeCell ref="G4:G5"/>
    <mergeCell ref="H4:I4"/>
    <mergeCell ref="J4:K4"/>
    <mergeCell ref="L4:L5"/>
    <mergeCell ref="E53:G53"/>
    <mergeCell ref="J53:L53"/>
    <mergeCell ref="E54:G54"/>
    <mergeCell ref="J54:L54"/>
    <mergeCell ref="E55:G55"/>
    <mergeCell ref="J55:L55"/>
    <mergeCell ref="E56:G56"/>
    <mergeCell ref="J56:L56"/>
    <mergeCell ref="E57:G57"/>
    <mergeCell ref="J57:L57"/>
    <mergeCell ref="E58:G58"/>
    <mergeCell ref="J58:L58"/>
    <mergeCell ref="E71:G71"/>
    <mergeCell ref="J71:L71"/>
    <mergeCell ref="E72:G72"/>
    <mergeCell ref="J72:L72"/>
    <mergeCell ref="E59:G59"/>
    <mergeCell ref="J59:L59"/>
    <mergeCell ref="E66:G66"/>
    <mergeCell ref="J66:L66"/>
    <mergeCell ref="E70:G70"/>
    <mergeCell ref="J70:L7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Allergy Services</vt:lpstr>
      <vt:lpstr>Case Sample</vt:lpstr>
      <vt:lpstr>E&amp;M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Boyle</dc:creator>
  <cp:lastModifiedBy>Kay Moyer</cp:lastModifiedBy>
  <dcterms:created xsi:type="dcterms:W3CDTF">2023-11-09T21:07:56Z</dcterms:created>
  <dcterms:modified xsi:type="dcterms:W3CDTF">2024-04-11T14:55:04Z</dcterms:modified>
</cp:coreProperties>
</file>