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common health folder\2021\"/>
    </mc:Choice>
  </mc:AlternateContent>
  <xr:revisionPtr revIDLastSave="0" documentId="13_ncr:1_{7D5326A0-A4B4-4942-BBFF-C44F7492DBE4}" xr6:coauthVersionLast="45" xr6:coauthVersionMax="45" xr10:uidLastSave="{00000000-0000-0000-0000-000000000000}"/>
  <bookViews>
    <workbookView xWindow="7080" yWindow="290" windowWidth="16100" windowHeight="13790" activeTab="2" xr2:uid="{00000000-000D-0000-FFFF-FFFF00000000}"/>
  </bookViews>
  <sheets>
    <sheet name="Allergy" sheetId="4" r:id="rId1"/>
    <sheet name="Case sample" sheetId="9" r:id="rId2"/>
    <sheet name="E&amp;M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9" l="1"/>
  <c r="J8" i="9"/>
  <c r="J9" i="9"/>
  <c r="J6" i="9"/>
  <c r="D9" i="9"/>
  <c r="K9" i="9" s="1"/>
  <c r="D8" i="9"/>
  <c r="K8" i="9" s="1"/>
  <c r="D7" i="9"/>
  <c r="K7" i="9" s="1"/>
  <c r="D6" i="9"/>
  <c r="K6" i="9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1" i="4"/>
  <c r="E22" i="4"/>
  <c r="E23" i="4"/>
  <c r="E24" i="4"/>
  <c r="E25" i="4"/>
  <c r="E26" i="4"/>
  <c r="E6" i="4"/>
  <c r="I51" i="7"/>
  <c r="G51" i="7"/>
  <c r="D51" i="7"/>
  <c r="I50" i="7"/>
  <c r="G50" i="7"/>
  <c r="D50" i="7"/>
  <c r="I49" i="7"/>
  <c r="L49" i="7" s="1"/>
  <c r="G49" i="7"/>
  <c r="D49" i="7"/>
  <c r="I48" i="7"/>
  <c r="L48" i="7" s="1"/>
  <c r="G48" i="7"/>
  <c r="D48" i="7"/>
  <c r="I47" i="7"/>
  <c r="L47" i="7" s="1"/>
  <c r="G47" i="7"/>
  <c r="D47" i="7"/>
  <c r="I46" i="7"/>
  <c r="L46" i="7" s="1"/>
  <c r="G46" i="7"/>
  <c r="D46" i="7"/>
  <c r="I45" i="7"/>
  <c r="L45" i="7" s="1"/>
  <c r="G45" i="7"/>
  <c r="D45" i="7"/>
  <c r="I44" i="7"/>
  <c r="L44" i="7" s="1"/>
  <c r="G44" i="7"/>
  <c r="D44" i="7"/>
  <c r="I43" i="7"/>
  <c r="L43" i="7" s="1"/>
  <c r="G43" i="7"/>
  <c r="D43" i="7"/>
  <c r="I42" i="7"/>
  <c r="L42" i="7" s="1"/>
  <c r="G42" i="7"/>
  <c r="D42" i="7"/>
  <c r="I41" i="7"/>
  <c r="L41" i="7" s="1"/>
  <c r="G41" i="7"/>
  <c r="D41" i="7"/>
  <c r="I40" i="7"/>
  <c r="L40" i="7" s="1"/>
  <c r="L39" i="7"/>
  <c r="I39" i="7"/>
  <c r="I38" i="7"/>
  <c r="D38" i="7"/>
  <c r="G38" i="7" s="1"/>
  <c r="L37" i="7"/>
  <c r="I37" i="7"/>
  <c r="D37" i="7"/>
  <c r="G37" i="7" s="1"/>
  <c r="G36" i="7"/>
  <c r="D36" i="7"/>
  <c r="D35" i="7"/>
  <c r="G35" i="7" s="1"/>
  <c r="L34" i="7"/>
  <c r="I34" i="7"/>
  <c r="D34" i="7"/>
  <c r="G34" i="7" s="1"/>
  <c r="L33" i="7"/>
  <c r="I33" i="7"/>
  <c r="D33" i="7"/>
  <c r="G33" i="7" s="1"/>
  <c r="L32" i="7"/>
  <c r="I32" i="7"/>
  <c r="D32" i="7"/>
  <c r="G32" i="7" s="1"/>
  <c r="L31" i="7"/>
  <c r="I31" i="7"/>
  <c r="D31" i="7"/>
  <c r="G31" i="7" s="1"/>
  <c r="L30" i="7"/>
  <c r="I30" i="7"/>
  <c r="D30" i="7"/>
  <c r="G30" i="7" s="1"/>
  <c r="L29" i="7"/>
  <c r="I29" i="7"/>
  <c r="D29" i="7"/>
  <c r="G29" i="7" s="1"/>
  <c r="I28" i="7"/>
  <c r="D28" i="7"/>
  <c r="G28" i="7" s="1"/>
  <c r="I27" i="7"/>
  <c r="G27" i="7"/>
  <c r="D27" i="7"/>
  <c r="I26" i="7"/>
  <c r="G26" i="7"/>
  <c r="D26" i="7"/>
  <c r="I25" i="7"/>
  <c r="L25" i="7" s="1"/>
  <c r="G25" i="7"/>
  <c r="D25" i="7"/>
  <c r="I24" i="7"/>
  <c r="L24" i="7" s="1"/>
  <c r="G24" i="7"/>
  <c r="D24" i="7"/>
  <c r="I23" i="7"/>
  <c r="L23" i="7" s="1"/>
  <c r="L22" i="7"/>
  <c r="I22" i="7"/>
  <c r="I21" i="7"/>
  <c r="L21" i="7" s="1"/>
  <c r="L20" i="7"/>
  <c r="I20" i="7"/>
  <c r="I19" i="7"/>
  <c r="L19" i="7" s="1"/>
  <c r="L18" i="7"/>
  <c r="I18" i="7"/>
  <c r="I17" i="7"/>
  <c r="D17" i="7"/>
  <c r="I16" i="7"/>
  <c r="D16" i="7"/>
  <c r="I15" i="7"/>
  <c r="L15" i="7" s="1"/>
  <c r="G15" i="7"/>
  <c r="D15" i="7"/>
  <c r="I14" i="7"/>
  <c r="L14" i="7" s="1"/>
  <c r="G14" i="7"/>
  <c r="D14" i="7"/>
  <c r="I13" i="7"/>
  <c r="L13" i="7" s="1"/>
  <c r="G13" i="7"/>
  <c r="D13" i="7"/>
  <c r="I12" i="7"/>
  <c r="L12" i="7" s="1"/>
  <c r="G12" i="7"/>
  <c r="D12" i="7"/>
  <c r="I11" i="7"/>
  <c r="L11" i="7" s="1"/>
  <c r="G11" i="7"/>
  <c r="D11" i="7"/>
  <c r="I10" i="7"/>
  <c r="L10" i="7" s="1"/>
  <c r="G10" i="7"/>
  <c r="D10" i="7"/>
  <c r="I9" i="7"/>
  <c r="L9" i="7" s="1"/>
  <c r="G9" i="7"/>
  <c r="D9" i="7"/>
  <c r="I8" i="7"/>
  <c r="L8" i="7" s="1"/>
  <c r="G8" i="7"/>
  <c r="D8" i="7"/>
  <c r="I7" i="7"/>
  <c r="L7" i="7" s="1"/>
  <c r="G7" i="7"/>
  <c r="D7" i="7"/>
  <c r="F9" i="9" l="1"/>
  <c r="F6" i="9"/>
  <c r="F8" i="9"/>
  <c r="F7" i="9"/>
  <c r="H9" i="4"/>
  <c r="H7" i="4" l="1"/>
  <c r="H8" i="4"/>
  <c r="H10" i="4"/>
  <c r="H11" i="4"/>
  <c r="H12" i="4"/>
  <c r="H13" i="4"/>
  <c r="H14" i="4"/>
  <c r="H15" i="4"/>
  <c r="H16" i="4"/>
  <c r="H17" i="4"/>
  <c r="H18" i="4"/>
  <c r="H19" i="4"/>
  <c r="H21" i="4"/>
  <c r="H22" i="4"/>
  <c r="H23" i="4"/>
  <c r="H24" i="4"/>
  <c r="H25" i="4"/>
  <c r="H26" i="4"/>
  <c r="H6" i="4"/>
</calcChain>
</file>

<file path=xl/sharedStrings.xml><?xml version="1.0" encoding="utf-8"?>
<sst xmlns="http://schemas.openxmlformats.org/spreadsheetml/2006/main" count="258" uniqueCount="127">
  <si>
    <t>94010</t>
  </si>
  <si>
    <t>Breathing capacity test</t>
  </si>
  <si>
    <t>TC</t>
  </si>
  <si>
    <t>94060</t>
  </si>
  <si>
    <t>Evaluation of wheezing</t>
  </si>
  <si>
    <t>Mod</t>
    <phoneticPr fontId="27" type="noConversion"/>
  </si>
  <si>
    <t>Payment Rates for Medicare Physician Services - Allergy Services</t>
  </si>
  <si>
    <t>CPT Code</t>
  </si>
  <si>
    <t>Descriptor</t>
  </si>
  <si>
    <t>NON-FACILITY (OFFICE)</t>
  </si>
  <si>
    <t>Eye allergy tests</t>
  </si>
  <si>
    <t>Nose allergy test</t>
  </si>
  <si>
    <t>Bronchial allergy tests</t>
  </si>
  <si>
    <t>Immunotherapy injections</t>
  </si>
  <si>
    <t>Antigen therapy services</t>
  </si>
  <si>
    <t>99201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</si>
  <si>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</si>
  <si>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</si>
  <si>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</si>
  <si>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</si>
  <si>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</si>
  <si>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</si>
  <si>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</si>
  <si>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</si>
  <si>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</si>
  <si>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99221</t>
  </si>
  <si>
    <t>Initial hospital care</t>
  </si>
  <si>
    <t>99222</t>
  </si>
  <si>
    <t>99223</t>
  </si>
  <si>
    <t>99231</t>
  </si>
  <si>
    <t>Subsequent hospital care</t>
  </si>
  <si>
    <t>99232</t>
  </si>
  <si>
    <t>99233</t>
  </si>
  <si>
    <t>99291</t>
  </si>
  <si>
    <t>99292</t>
  </si>
  <si>
    <t>99471</t>
  </si>
  <si>
    <t>99472</t>
  </si>
  <si>
    <t>Payment Rates for Medicare Physician Services - Evaluation and Management</t>
  </si>
  <si>
    <t>Percut allergy skin tests</t>
  </si>
  <si>
    <t>99495</t>
  </si>
  <si>
    <t>Trans care mgmt 14 day disch</t>
  </si>
  <si>
    <t>99496</t>
  </si>
  <si>
    <t>Trans care mgmt 7 day disch</t>
  </si>
  <si>
    <t>95076</t>
  </si>
  <si>
    <t>Ingest challenge ini 120 min</t>
  </si>
  <si>
    <t>95079</t>
  </si>
  <si>
    <t>Ingest challenge addl 60 min</t>
  </si>
  <si>
    <t>95017</t>
  </si>
  <si>
    <t>Perq &amp; icut allg test venoms</t>
  </si>
  <si>
    <t>95018</t>
  </si>
  <si>
    <t>Perq&amp;ic allg test drugs/biol</t>
  </si>
  <si>
    <t>RVUs</t>
  </si>
  <si>
    <t>NA</t>
  </si>
  <si>
    <t>Cmplx chron care w/o pt vsit</t>
  </si>
  <si>
    <t>Cmplx chron care addl 30 min</t>
  </si>
  <si>
    <t>Chron care mgmt srvc 20 min</t>
  </si>
  <si>
    <t>G0506</t>
  </si>
  <si>
    <t>Comp asses care plan ccm svc</t>
  </si>
  <si>
    <t>Chrnc care mgmt svc 30 min</t>
  </si>
  <si>
    <t>Ntrprof ph1/ntrnet/ehr 5/&gt;</t>
  </si>
  <si>
    <t>Ntrprof ph1/ntrnet/ehr rfrl</t>
  </si>
  <si>
    <t>Alcohol/subs interv &gt;30 min</t>
  </si>
  <si>
    <t>G0397</t>
  </si>
  <si>
    <t>Alcohol/subs interv 15-30mn</t>
  </si>
  <si>
    <t>G0396</t>
  </si>
  <si>
    <t>Interprof phone/online 31/&gt;</t>
  </si>
  <si>
    <t>99449</t>
  </si>
  <si>
    <t>Interprof phone/online 21-30</t>
  </si>
  <si>
    <t>99448</t>
  </si>
  <si>
    <t>Interprof phone/online 11-20</t>
  </si>
  <si>
    <t>99447</t>
  </si>
  <si>
    <t>Interprof phone/online 5-10</t>
  </si>
  <si>
    <t>99446</t>
  </si>
  <si>
    <t>99490</t>
  </si>
  <si>
    <t>99489</t>
  </si>
  <si>
    <t>99487</t>
  </si>
  <si>
    <t>Ped critical care subsq</t>
  </si>
  <si>
    <t>Ped critical care initial</t>
  </si>
  <si>
    <t>Critical care addl 30 min</t>
  </si>
  <si>
    <t>Critical care first hour</t>
  </si>
  <si>
    <t>Office/outpatient visit est</t>
  </si>
  <si>
    <t>Office/outpatient visit new</t>
  </si>
  <si>
    <t>95004</t>
  </si>
  <si>
    <t>95024</t>
  </si>
  <si>
    <t>Icut allergy test drug/bug</t>
  </si>
  <si>
    <t>95027</t>
  </si>
  <si>
    <t>Icut allergy titrate-airborn</t>
  </si>
  <si>
    <t>95060</t>
  </si>
  <si>
    <t>95065</t>
  </si>
  <si>
    <t>95070</t>
  </si>
  <si>
    <t>95071</t>
  </si>
  <si>
    <t>95115</t>
  </si>
  <si>
    <t>Immunotherapy one injection</t>
  </si>
  <si>
    <t>95117</t>
  </si>
  <si>
    <t>95144</t>
  </si>
  <si>
    <t>95165</t>
  </si>
  <si>
    <t>Test</t>
  </si>
  <si>
    <t>99451</t>
  </si>
  <si>
    <t>99452</t>
  </si>
  <si>
    <t>99491</t>
  </si>
  <si>
    <t>Payment CF=$36.0896</t>
  </si>
  <si>
    <t>99453</t>
  </si>
  <si>
    <t>Rem mntr physiol param setup</t>
  </si>
  <si>
    <t>99454</t>
  </si>
  <si>
    <t>Rem mntr physiol param dev</t>
  </si>
  <si>
    <t>99457</t>
  </si>
  <si>
    <t>Rem physiol mntr 20 min mo</t>
  </si>
  <si>
    <t>Total Payment CF=$36.0896</t>
  </si>
  <si>
    <t>Ol dig e/m svc 5-10 min</t>
  </si>
  <si>
    <t>Ol dig e/m svc 11-20 min</t>
  </si>
  <si>
    <t>Ol dig e/m svc 21+ min</t>
  </si>
  <si>
    <t>Rem physiol mntr ea addl 20</t>
  </si>
  <si>
    <t>FACILITY (HOSPITAL)</t>
    <phoneticPr fontId="6" type="noConversion"/>
  </si>
  <si>
    <t>G2064</t>
  </si>
  <si>
    <t>Md mang high risk dx 30</t>
  </si>
  <si>
    <t>G2065</t>
  </si>
  <si>
    <t>Clin mang h risk dx 30</t>
  </si>
  <si>
    <t>2021 Proposed Physician Fee Schedule (CMS-1734-P)</t>
  </si>
  <si>
    <t>% payment change 2020 to 2021</t>
  </si>
  <si>
    <t>Payment CF=$32.2605</t>
  </si>
  <si>
    <t>99XXX</t>
  </si>
  <si>
    <t>Prolng off/op e/m ea 15 min</t>
  </si>
  <si>
    <t>NEW CODE</t>
  </si>
  <si>
    <t>GPC1X</t>
  </si>
  <si>
    <t>Complex visit w med care svs</t>
  </si>
  <si>
    <t>DELETED IN 2021</t>
  </si>
  <si>
    <t>Total Payment CF=$32.2605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</si>
</sst>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8"/>
      <name val="Verdana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2" applyNumberFormat="0" applyAlignment="0" applyProtection="0"/>
    <xf numFmtId="0" fontId="20" fillId="0" borderId="7" applyNumberFormat="0" applyFill="0" applyAlignment="0" applyProtection="0"/>
    <xf numFmtId="0" fontId="21" fillId="31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9" fillId="0" borderId="0"/>
    <xf numFmtId="0" fontId="9" fillId="32" borderId="8" applyNumberFormat="0" applyFont="0" applyAlignment="0" applyProtection="0"/>
    <xf numFmtId="0" fontId="22" fillId="27" borderId="9" applyNumberFormat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44" fontId="32" fillId="0" borderId="0" applyFont="0" applyFill="0" applyBorder="0" applyAlignment="0" applyProtection="0"/>
  </cellStyleXfs>
  <cellXfs count="57">
    <xf numFmtId="0" fontId="0" fillId="0" borderId="0" xfId="0"/>
    <xf numFmtId="165" fontId="3" fillId="0" borderId="1" xfId="52" applyNumberFormat="1" applyFont="1" applyBorder="1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/>
    </xf>
    <xf numFmtId="49" fontId="28" fillId="0" borderId="0" xfId="59" applyNumberFormat="1" applyFont="1" applyBorder="1"/>
    <xf numFmtId="165" fontId="26" fillId="0" borderId="1" xfId="60" applyNumberFormat="1" applyFont="1" applyBorder="1" applyAlignment="1">
      <alignment horizontal="center" vertical="center" wrapText="1"/>
    </xf>
    <xf numFmtId="165" fontId="28" fillId="0" borderId="1" xfId="60" applyNumberFormat="1" applyFont="1" applyBorder="1" applyAlignment="1">
      <alignment horizontal="center" vertical="center"/>
    </xf>
    <xf numFmtId="0" fontId="28" fillId="0" borderId="1" xfId="59" applyFont="1" applyBorder="1" applyAlignment="1">
      <alignment horizontal="center"/>
    </xf>
    <xf numFmtId="164" fontId="28" fillId="0" borderId="1" xfId="59" applyNumberFormat="1" applyFont="1" applyBorder="1" applyAlignment="1">
      <alignment horizontal="center"/>
    </xf>
    <xf numFmtId="164" fontId="28" fillId="0" borderId="1" xfId="76" applyNumberFormat="1" applyFont="1" applyBorder="1" applyAlignment="1">
      <alignment horizontal="center"/>
    </xf>
    <xf numFmtId="164" fontId="28" fillId="0" borderId="1" xfId="77" applyNumberFormat="1" applyFont="1" applyBorder="1" applyAlignment="1">
      <alignment horizontal="center"/>
    </xf>
    <xf numFmtId="2" fontId="28" fillId="0" borderId="1" xfId="77" applyNumberFormat="1" applyFont="1" applyBorder="1" applyAlignment="1">
      <alignment horizontal="center"/>
    </xf>
    <xf numFmtId="49" fontId="28" fillId="0" borderId="1" xfId="59" applyNumberFormat="1" applyFont="1" applyBorder="1" applyAlignment="1">
      <alignment horizontal="center"/>
    </xf>
    <xf numFmtId="49" fontId="28" fillId="0" borderId="1" xfId="77" applyNumberFormat="1" applyFont="1" applyBorder="1" applyAlignment="1">
      <alignment horizontal="center"/>
    </xf>
    <xf numFmtId="0" fontId="28" fillId="0" borderId="1" xfId="77" applyFont="1" applyBorder="1" applyAlignment="1">
      <alignment horizontal="center"/>
    </xf>
    <xf numFmtId="0" fontId="29" fillId="0" borderId="1" xfId="77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164" fontId="28" fillId="0" borderId="1" xfId="77" applyNumberFormat="1" applyFont="1" applyBorder="1" applyAlignment="1">
      <alignment horizontal="center" vertical="center"/>
    </xf>
    <xf numFmtId="164" fontId="28" fillId="0" borderId="1" xfId="78" applyNumberFormat="1" applyFont="1" applyBorder="1" applyAlignment="1">
      <alignment horizontal="center" vertical="center"/>
    </xf>
    <xf numFmtId="0" fontId="28" fillId="0" borderId="1" xfId="77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77" applyFont="1" applyBorder="1" applyAlignment="1">
      <alignment horizontal="left"/>
    </xf>
    <xf numFmtId="0" fontId="28" fillId="0" borderId="1" xfId="77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9" fillId="0" borderId="13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/>
    <xf numFmtId="44" fontId="4" fillId="0" borderId="11" xfId="29" applyFont="1" applyFill="1" applyBorder="1" applyAlignment="1">
      <alignment horizontal="center" vertical="center"/>
    </xf>
    <xf numFmtId="44" fontId="4" fillId="0" borderId="12" xfId="29" applyFont="1" applyFill="1" applyBorder="1" applyAlignment="1">
      <alignment horizontal="center" vertical="center"/>
    </xf>
    <xf numFmtId="44" fontId="4" fillId="0" borderId="13" xfId="29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165" fontId="29" fillId="0" borderId="14" xfId="0" applyNumberFormat="1" applyFont="1" applyBorder="1" applyAlignment="1">
      <alignment horizontal="center" vertical="center" wrapText="1"/>
    </xf>
    <xf numFmtId="165" fontId="29" fillId="0" borderId="1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4" fillId="0" borderId="1" xfId="77" applyFont="1" applyBorder="1" applyAlignment="1">
      <alignment horizontal="center" wrapText="1"/>
    </xf>
    <xf numFmtId="0" fontId="28" fillId="0" borderId="0" xfId="77" applyFont="1"/>
    <xf numFmtId="0" fontId="4" fillId="0" borderId="1" xfId="77" applyFont="1" applyBorder="1" applyAlignment="1">
      <alignment horizontal="center" vertical="center" wrapText="1"/>
    </xf>
    <xf numFmtId="0" fontId="4" fillId="0" borderId="1" xfId="77" applyFont="1" applyBorder="1" applyAlignment="1">
      <alignment horizontal="center" vertical="center"/>
    </xf>
    <xf numFmtId="44" fontId="4" fillId="0" borderId="1" xfId="61" applyFont="1" applyBorder="1" applyAlignment="1">
      <alignment horizontal="center" vertical="center"/>
    </xf>
    <xf numFmtId="0" fontId="29" fillId="0" borderId="1" xfId="77" applyFont="1" applyBorder="1" applyAlignment="1">
      <alignment horizontal="center" vertical="center"/>
    </xf>
    <xf numFmtId="165" fontId="29" fillId="0" borderId="1" xfId="77" applyNumberFormat="1" applyFont="1" applyBorder="1" applyAlignment="1">
      <alignment horizontal="center" vertical="center" wrapText="1"/>
    </xf>
    <xf numFmtId="0" fontId="30" fillId="0" borderId="1" xfId="77" applyFont="1" applyBorder="1" applyAlignment="1">
      <alignment horizontal="center" vertical="center" wrapText="1"/>
    </xf>
    <xf numFmtId="0" fontId="29" fillId="0" borderId="1" xfId="77" applyFont="1" applyBorder="1" applyAlignment="1">
      <alignment horizontal="center" vertical="center" wrapText="1"/>
    </xf>
    <xf numFmtId="0" fontId="28" fillId="0" borderId="0" xfId="77" applyFont="1" applyAlignment="1">
      <alignment horizontal="center" vertical="center"/>
    </xf>
    <xf numFmtId="0" fontId="28" fillId="0" borderId="0" xfId="77" applyFont="1" applyAlignment="1">
      <alignment horizontal="left" vertical="center"/>
    </xf>
    <xf numFmtId="0" fontId="28" fillId="0" borderId="1" xfId="59" applyNumberFormat="1" applyFont="1" applyBorder="1" applyAlignment="1">
      <alignment horizontal="center"/>
    </xf>
    <xf numFmtId="0" fontId="29" fillId="0" borderId="15" xfId="0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/>
    </xf>
  </cellXfs>
  <cellStyles count="79">
    <cellStyle name="20% - Accent1" xfId="1" builtinId="30" customBuiltin="1"/>
    <cellStyle name="20% - Accent1 2" xfId="64" xr:uid="{00000000-0005-0000-0000-000001000000}"/>
    <cellStyle name="20% - Accent2" xfId="2" builtinId="34" customBuiltin="1"/>
    <cellStyle name="20% - Accent2 2" xfId="66" xr:uid="{00000000-0005-0000-0000-000003000000}"/>
    <cellStyle name="20% - Accent3" xfId="3" builtinId="38" customBuiltin="1"/>
    <cellStyle name="20% - Accent3 2" xfId="68" xr:uid="{00000000-0005-0000-0000-000005000000}"/>
    <cellStyle name="20% - Accent4" xfId="4" builtinId="42" customBuiltin="1"/>
    <cellStyle name="20% - Accent4 2" xfId="70" xr:uid="{00000000-0005-0000-0000-000007000000}"/>
    <cellStyle name="20% - Accent5" xfId="5" builtinId="46" customBuiltin="1"/>
    <cellStyle name="20% - Accent5 2" xfId="72" xr:uid="{00000000-0005-0000-0000-000009000000}"/>
    <cellStyle name="20% - Accent6" xfId="6" builtinId="50" customBuiltin="1"/>
    <cellStyle name="20% - Accent6 2" xfId="74" xr:uid="{00000000-0005-0000-0000-00000B000000}"/>
    <cellStyle name="40% - Accent1" xfId="7" builtinId="31" customBuiltin="1"/>
    <cellStyle name="40% - Accent1 2" xfId="65" xr:uid="{00000000-0005-0000-0000-00000D000000}"/>
    <cellStyle name="40% - Accent2" xfId="8" builtinId="35" customBuiltin="1"/>
    <cellStyle name="40% - Accent2 2" xfId="67" xr:uid="{00000000-0005-0000-0000-00000F000000}"/>
    <cellStyle name="40% - Accent3" xfId="9" builtinId="39" customBuiltin="1"/>
    <cellStyle name="40% - Accent3 2" xfId="69" xr:uid="{00000000-0005-0000-0000-000011000000}"/>
    <cellStyle name="40% - Accent4" xfId="10" builtinId="43" customBuiltin="1"/>
    <cellStyle name="40% - Accent4 2" xfId="71" xr:uid="{00000000-0005-0000-0000-000013000000}"/>
    <cellStyle name="40% - Accent5" xfId="11" builtinId="47" customBuiltin="1"/>
    <cellStyle name="40% - Accent5 2" xfId="73" xr:uid="{00000000-0005-0000-0000-000015000000}"/>
    <cellStyle name="40% - Accent6" xfId="12" builtinId="51" customBuiltin="1"/>
    <cellStyle name="40% - Accent6 2" xfId="75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78" builtinId="4"/>
    <cellStyle name="Currency 2" xfId="28" xr:uid="{00000000-0005-0000-0000-000027000000}"/>
    <cellStyle name="Currency 2 2" xfId="29" xr:uid="{00000000-0005-0000-0000-000028000000}"/>
    <cellStyle name="Currency 2 2 2" xfId="61" xr:uid="{00000000-0005-0000-0000-000029000000}"/>
    <cellStyle name="Currency 3" xfId="30" xr:uid="{00000000-0005-0000-0000-00002A000000}"/>
    <cellStyle name="Currency 4" xfId="31" xr:uid="{00000000-0005-0000-0000-00002B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36000000}"/>
    <cellStyle name="Normal 2 2" xfId="42" xr:uid="{00000000-0005-0000-0000-000037000000}"/>
    <cellStyle name="Normal 2 2 2" xfId="43" xr:uid="{00000000-0005-0000-0000-000038000000}"/>
    <cellStyle name="Normal 2 2 2 2" xfId="44" xr:uid="{00000000-0005-0000-0000-000039000000}"/>
    <cellStyle name="Normal 3" xfId="45" xr:uid="{00000000-0005-0000-0000-00003A000000}"/>
    <cellStyle name="Normal 3 2" xfId="46" xr:uid="{00000000-0005-0000-0000-00003B000000}"/>
    <cellStyle name="Normal 3 3" xfId="47" xr:uid="{00000000-0005-0000-0000-00003C000000}"/>
    <cellStyle name="Normal 4" xfId="48" xr:uid="{00000000-0005-0000-0000-00003D000000}"/>
    <cellStyle name="Normal 5" xfId="49" xr:uid="{00000000-0005-0000-0000-00003E000000}"/>
    <cellStyle name="Normal 6" xfId="59" xr:uid="{00000000-0005-0000-0000-00003F000000}"/>
    <cellStyle name="Normal 6 2" xfId="77" xr:uid="{00000000-0005-0000-0000-000040000000}"/>
    <cellStyle name="Normal 7" xfId="76" xr:uid="{00000000-0005-0000-0000-000041000000}"/>
    <cellStyle name="Note 2" xfId="50" xr:uid="{00000000-0005-0000-0000-000042000000}"/>
    <cellStyle name="Note 3" xfId="63" xr:uid="{00000000-0005-0000-0000-000043000000}"/>
    <cellStyle name="Output" xfId="51" builtinId="21" customBuiltin="1"/>
    <cellStyle name="Percent" xfId="52" builtinId="5"/>
    <cellStyle name="Percent 2" xfId="53" xr:uid="{00000000-0005-0000-0000-000046000000}"/>
    <cellStyle name="Percent 2 2" xfId="54" xr:uid="{00000000-0005-0000-0000-000047000000}"/>
    <cellStyle name="Percent 2 2 2" xfId="60" xr:uid="{00000000-0005-0000-0000-000048000000}"/>
    <cellStyle name="Percent 3" xfId="55" xr:uid="{00000000-0005-0000-0000-000049000000}"/>
    <cellStyle name="Title" xfId="56" builtinId="15" customBuiltin="1"/>
    <cellStyle name="Title 2" xfId="62" xr:uid="{00000000-0005-0000-0000-00004B000000}"/>
    <cellStyle name="Total" xfId="57" builtinId="25" customBuiltin="1"/>
    <cellStyle name="Warning Text" xfId="58" builtinId="11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zoomScale="80" zoomScaleNormal="80" workbookViewId="0">
      <selection activeCell="C43" sqref="C43"/>
    </sheetView>
  </sheetViews>
  <sheetFormatPr defaultColWidth="8.81640625" defaultRowHeight="12.5" x14ac:dyDescent="0.25"/>
  <cols>
    <col min="1" max="1" width="7.81640625" style="30" customWidth="1"/>
    <col min="2" max="2" width="8.54296875" style="30" customWidth="1"/>
    <col min="3" max="3" width="25.81640625" style="30" bestFit="1" customWidth="1"/>
    <col min="4" max="4" width="17.6328125" style="27" customWidth="1"/>
    <col min="5" max="5" width="16.6328125" style="28" customWidth="1"/>
    <col min="6" max="6" width="12.81640625" style="28" customWidth="1"/>
    <col min="7" max="7" width="15" style="28" customWidth="1"/>
    <col min="8" max="8" width="14.1796875" style="28" customWidth="1"/>
    <col min="9" max="16384" width="8.81640625" style="28"/>
  </cols>
  <sheetData>
    <row r="1" spans="1:10" s="27" customFormat="1" ht="12.75" customHeight="1" x14ac:dyDescent="0.3">
      <c r="A1" s="38" t="s">
        <v>117</v>
      </c>
      <c r="B1" s="38"/>
      <c r="C1" s="38"/>
      <c r="D1" s="38"/>
      <c r="E1" s="38"/>
      <c r="F1" s="38"/>
      <c r="G1" s="38"/>
      <c r="H1" s="38"/>
    </row>
    <row r="2" spans="1:10" ht="12.75" customHeight="1" x14ac:dyDescent="0.3">
      <c r="A2" s="39" t="s">
        <v>6</v>
      </c>
      <c r="B2" s="39"/>
      <c r="C2" s="39"/>
      <c r="D2" s="39"/>
      <c r="E2" s="39"/>
      <c r="F2" s="39"/>
      <c r="G2" s="39"/>
      <c r="H2" s="39"/>
    </row>
    <row r="3" spans="1:10" ht="12.75" customHeight="1" x14ac:dyDescent="0.25">
      <c r="A3" s="40" t="s">
        <v>7</v>
      </c>
      <c r="B3" s="40" t="s">
        <v>5</v>
      </c>
      <c r="C3" s="41" t="s">
        <v>8</v>
      </c>
      <c r="D3" s="31" t="s">
        <v>9</v>
      </c>
      <c r="E3" s="32"/>
      <c r="F3" s="32"/>
      <c r="G3" s="32"/>
      <c r="H3" s="33"/>
    </row>
    <row r="4" spans="1:10" ht="12.75" customHeight="1" x14ac:dyDescent="0.25">
      <c r="A4" s="40"/>
      <c r="B4" s="40"/>
      <c r="C4" s="41"/>
      <c r="D4" s="34">
        <v>2021</v>
      </c>
      <c r="E4" s="35"/>
      <c r="F4" s="26"/>
      <c r="G4" s="22">
        <v>2020</v>
      </c>
      <c r="H4" s="36" t="s">
        <v>118</v>
      </c>
    </row>
    <row r="5" spans="1:10" ht="26" x14ac:dyDescent="0.25">
      <c r="A5" s="40"/>
      <c r="B5" s="40"/>
      <c r="C5" s="41"/>
      <c r="D5" s="2" t="s">
        <v>51</v>
      </c>
      <c r="E5" s="3" t="s">
        <v>119</v>
      </c>
      <c r="F5" s="3" t="s">
        <v>51</v>
      </c>
      <c r="G5" s="4" t="s">
        <v>100</v>
      </c>
      <c r="H5" s="37"/>
    </row>
    <row r="6" spans="1:10" x14ac:dyDescent="0.25">
      <c r="A6" s="14" t="s">
        <v>0</v>
      </c>
      <c r="B6" s="9"/>
      <c r="C6" s="9" t="s">
        <v>1</v>
      </c>
      <c r="D6" s="29">
        <v>0.86</v>
      </c>
      <c r="E6" s="10">
        <f>D6*32.2605</f>
        <v>27.744029999999999</v>
      </c>
      <c r="F6" s="54">
        <v>1</v>
      </c>
      <c r="G6" s="5">
        <v>36.08896</v>
      </c>
      <c r="H6" s="1">
        <f>(E6-G6)/G6</f>
        <v>-0.23123221062618599</v>
      </c>
      <c r="J6" s="6"/>
    </row>
    <row r="7" spans="1:10" x14ac:dyDescent="0.25">
      <c r="A7" s="14" t="s">
        <v>0</v>
      </c>
      <c r="B7" s="9" t="s">
        <v>2</v>
      </c>
      <c r="C7" s="9" t="s">
        <v>1</v>
      </c>
      <c r="D7" s="29">
        <v>0.62</v>
      </c>
      <c r="E7" s="10">
        <f t="shared" ref="E7:E26" si="0">D7*32.2605</f>
        <v>20.00151</v>
      </c>
      <c r="F7" s="54">
        <v>0.76</v>
      </c>
      <c r="G7" s="5">
        <v>27.4276096</v>
      </c>
      <c r="H7" s="1">
        <f t="shared" ref="H7:H26" si="1">(E7-G7)/G7</f>
        <v>-0.2707527089783282</v>
      </c>
      <c r="J7" s="6"/>
    </row>
    <row r="8" spans="1:10" x14ac:dyDescent="0.25">
      <c r="A8" s="14" t="s">
        <v>0</v>
      </c>
      <c r="B8" s="9">
        <v>26</v>
      </c>
      <c r="C8" s="9" t="s">
        <v>1</v>
      </c>
      <c r="D8" s="29">
        <v>0.24</v>
      </c>
      <c r="E8" s="10">
        <f t="shared" si="0"/>
        <v>7.7425199999999998</v>
      </c>
      <c r="F8" s="54">
        <v>0.24</v>
      </c>
      <c r="G8" s="5">
        <v>8.6613503999999999</v>
      </c>
      <c r="H8" s="1">
        <f t="shared" si="1"/>
        <v>-0.10608396584440229</v>
      </c>
      <c r="J8" s="6"/>
    </row>
    <row r="9" spans="1:10" x14ac:dyDescent="0.25">
      <c r="A9" s="14" t="s">
        <v>3</v>
      </c>
      <c r="B9" s="9"/>
      <c r="C9" s="9" t="s">
        <v>4</v>
      </c>
      <c r="D9" s="29">
        <v>1.35</v>
      </c>
      <c r="E9" s="10">
        <f t="shared" si="0"/>
        <v>43.551675000000003</v>
      </c>
      <c r="F9" s="54">
        <v>1.67</v>
      </c>
      <c r="G9" s="5">
        <v>60.268563199999996</v>
      </c>
      <c r="H9" s="1">
        <f>(E9-G9)/G9</f>
        <v>-0.27737326580236105</v>
      </c>
      <c r="J9" s="6"/>
    </row>
    <row r="10" spans="1:10" x14ac:dyDescent="0.25">
      <c r="A10" s="14" t="s">
        <v>3</v>
      </c>
      <c r="B10" s="9" t="s">
        <v>2</v>
      </c>
      <c r="C10" s="9" t="s">
        <v>4</v>
      </c>
      <c r="D10" s="29">
        <v>1.05</v>
      </c>
      <c r="E10" s="10">
        <f t="shared" si="0"/>
        <v>33.873525000000001</v>
      </c>
      <c r="F10" s="54">
        <v>1.3</v>
      </c>
      <c r="G10" s="5">
        <v>46.915648000000004</v>
      </c>
      <c r="H10" s="1">
        <f t="shared" si="1"/>
        <v>-0.27799089548970957</v>
      </c>
      <c r="J10" s="6"/>
    </row>
    <row r="11" spans="1:10" x14ac:dyDescent="0.25">
      <c r="A11" s="14" t="s">
        <v>3</v>
      </c>
      <c r="B11" s="9">
        <v>26</v>
      </c>
      <c r="C11" s="9" t="s">
        <v>4</v>
      </c>
      <c r="D11" s="29">
        <v>0.3</v>
      </c>
      <c r="E11" s="10">
        <f t="shared" si="0"/>
        <v>9.6781500000000005</v>
      </c>
      <c r="F11" s="54">
        <v>0.37</v>
      </c>
      <c r="G11" s="5">
        <v>13.3529152</v>
      </c>
      <c r="H11" s="1">
        <f t="shared" si="1"/>
        <v>-0.27520321554951532</v>
      </c>
      <c r="J11" s="6"/>
    </row>
    <row r="12" spans="1:10" x14ac:dyDescent="0.25">
      <c r="A12" s="14" t="s">
        <v>82</v>
      </c>
      <c r="B12" s="9"/>
      <c r="C12" s="9" t="s">
        <v>38</v>
      </c>
      <c r="D12" s="29">
        <v>0.13</v>
      </c>
      <c r="E12" s="10">
        <f t="shared" si="0"/>
        <v>4.1938650000000006</v>
      </c>
      <c r="F12" s="54">
        <v>0.12</v>
      </c>
      <c r="G12" s="5">
        <v>4.3306751999999999</v>
      </c>
      <c r="H12" s="1">
        <f t="shared" si="1"/>
        <v>-3.1590962998102309E-2</v>
      </c>
      <c r="J12" s="6"/>
    </row>
    <row r="13" spans="1:10" x14ac:dyDescent="0.25">
      <c r="A13" s="14" t="s">
        <v>47</v>
      </c>
      <c r="B13" s="9"/>
      <c r="C13" s="9" t="s">
        <v>48</v>
      </c>
      <c r="D13" s="29">
        <v>0.27</v>
      </c>
      <c r="E13" s="10">
        <f t="shared" si="0"/>
        <v>8.7103350000000006</v>
      </c>
      <c r="F13" s="54">
        <v>0.24</v>
      </c>
      <c r="G13" s="5">
        <v>8.6613503999999999</v>
      </c>
      <c r="H13" s="1">
        <f t="shared" si="1"/>
        <v>5.6555384250475205E-3</v>
      </c>
      <c r="J13" s="6"/>
    </row>
    <row r="14" spans="1:10" x14ac:dyDescent="0.25">
      <c r="A14" s="14" t="s">
        <v>49</v>
      </c>
      <c r="B14" s="9"/>
      <c r="C14" s="9" t="s">
        <v>50</v>
      </c>
      <c r="D14" s="29">
        <v>0.66</v>
      </c>
      <c r="E14" s="10">
        <f t="shared" si="0"/>
        <v>21.291930000000001</v>
      </c>
      <c r="F14" s="54">
        <v>0.6</v>
      </c>
      <c r="G14" s="5">
        <v>21.653375999999998</v>
      </c>
      <c r="H14" s="1">
        <f t="shared" si="1"/>
        <v>-1.6692362428842381E-2</v>
      </c>
      <c r="J14" s="6"/>
    </row>
    <row r="15" spans="1:10" x14ac:dyDescent="0.25">
      <c r="A15" s="14" t="s">
        <v>83</v>
      </c>
      <c r="B15" s="9"/>
      <c r="C15" s="9" t="s">
        <v>84</v>
      </c>
      <c r="D15" s="29">
        <v>0.27</v>
      </c>
      <c r="E15" s="10">
        <f t="shared" si="0"/>
        <v>8.7103350000000006</v>
      </c>
      <c r="F15" s="54">
        <v>0.23</v>
      </c>
      <c r="G15" s="5">
        <v>8.3004607999999998</v>
      </c>
      <c r="H15" s="1">
        <f t="shared" si="1"/>
        <v>4.9379692269614819E-2</v>
      </c>
      <c r="J15" s="6"/>
    </row>
    <row r="16" spans="1:10" x14ac:dyDescent="0.25">
      <c r="A16" s="14" t="s">
        <v>85</v>
      </c>
      <c r="B16" s="9"/>
      <c r="C16" s="9" t="s">
        <v>86</v>
      </c>
      <c r="D16" s="29">
        <v>0.15</v>
      </c>
      <c r="E16" s="10">
        <f t="shared" si="0"/>
        <v>4.8390750000000002</v>
      </c>
      <c r="F16" s="54">
        <v>0.14000000000000001</v>
      </c>
      <c r="G16" s="5">
        <v>5.0524544000000002</v>
      </c>
      <c r="H16" s="1">
        <f t="shared" si="1"/>
        <v>-4.2232820547573865E-2</v>
      </c>
      <c r="J16" s="6"/>
    </row>
    <row r="17" spans="1:10" x14ac:dyDescent="0.25">
      <c r="A17" s="14" t="s">
        <v>87</v>
      </c>
      <c r="B17" s="9"/>
      <c r="C17" s="9" t="s">
        <v>10</v>
      </c>
      <c r="D17" s="29">
        <v>1.08</v>
      </c>
      <c r="E17" s="10">
        <f t="shared" si="0"/>
        <v>34.841340000000002</v>
      </c>
      <c r="F17" s="54">
        <v>0.99</v>
      </c>
      <c r="G17" s="5">
        <v>35.7280704</v>
      </c>
      <c r="H17" s="1">
        <f t="shared" si="1"/>
        <v>-2.4818871830256963E-2</v>
      </c>
      <c r="J17" s="6"/>
    </row>
    <row r="18" spans="1:10" x14ac:dyDescent="0.25">
      <c r="A18" s="14" t="s">
        <v>88</v>
      </c>
      <c r="B18" s="9"/>
      <c r="C18" s="9" t="s">
        <v>11</v>
      </c>
      <c r="D18" s="29">
        <v>0.85</v>
      </c>
      <c r="E18" s="10">
        <f t="shared" si="0"/>
        <v>27.421424999999999</v>
      </c>
      <c r="F18" s="54">
        <v>0.73</v>
      </c>
      <c r="G18" s="5">
        <v>26.3449408</v>
      </c>
      <c r="H18" s="1">
        <f t="shared" si="1"/>
        <v>4.0861135660627462E-2</v>
      </c>
      <c r="J18" s="6"/>
    </row>
    <row r="19" spans="1:10" x14ac:dyDescent="0.25">
      <c r="A19" s="14" t="s">
        <v>89</v>
      </c>
      <c r="B19" s="9"/>
      <c r="C19" s="9" t="s">
        <v>12</v>
      </c>
      <c r="D19" s="29">
        <v>1.07</v>
      </c>
      <c r="E19" s="10">
        <f t="shared" si="0"/>
        <v>34.518735</v>
      </c>
      <c r="F19" s="54">
        <v>0.93</v>
      </c>
      <c r="G19" s="5">
        <v>33.562732799999999</v>
      </c>
      <c r="H19" s="1">
        <f t="shared" si="1"/>
        <v>2.8484039297300617E-2</v>
      </c>
      <c r="J19" s="6"/>
    </row>
    <row r="20" spans="1:10" x14ac:dyDescent="0.25">
      <c r="A20" s="14" t="s">
        <v>90</v>
      </c>
      <c r="B20" s="9"/>
      <c r="C20" s="9" t="s">
        <v>12</v>
      </c>
      <c r="D20" s="29" t="s">
        <v>125</v>
      </c>
      <c r="E20" s="29" t="s">
        <v>125</v>
      </c>
      <c r="F20" s="54">
        <v>1.06</v>
      </c>
      <c r="G20" s="5">
        <v>38.254297600000001</v>
      </c>
      <c r="H20" s="1" t="s">
        <v>52</v>
      </c>
      <c r="J20" s="6"/>
    </row>
    <row r="21" spans="1:10" x14ac:dyDescent="0.25">
      <c r="A21" s="14" t="s">
        <v>43</v>
      </c>
      <c r="B21" s="9"/>
      <c r="C21" s="9" t="s">
        <v>44</v>
      </c>
      <c r="D21" s="29">
        <v>3.61</v>
      </c>
      <c r="E21" s="10">
        <f t="shared" si="0"/>
        <v>116.46040499999999</v>
      </c>
      <c r="F21" s="54">
        <v>3.37</v>
      </c>
      <c r="G21" s="5">
        <v>121.6197952</v>
      </c>
      <c r="H21" s="1">
        <f t="shared" si="1"/>
        <v>-4.2422289821451735E-2</v>
      </c>
      <c r="J21" s="6"/>
    </row>
    <row r="22" spans="1:10" x14ac:dyDescent="0.25">
      <c r="A22" s="14" t="s">
        <v>45</v>
      </c>
      <c r="B22" s="9"/>
      <c r="C22" s="9" t="s">
        <v>46</v>
      </c>
      <c r="D22" s="29">
        <v>2.52</v>
      </c>
      <c r="E22" s="10">
        <f t="shared" si="0"/>
        <v>81.296459999999996</v>
      </c>
      <c r="F22" s="54">
        <v>2.4</v>
      </c>
      <c r="G22" s="5">
        <v>86.613503999999992</v>
      </c>
      <c r="H22" s="1">
        <f t="shared" si="1"/>
        <v>-6.1388164136622347E-2</v>
      </c>
      <c r="J22" s="6"/>
    </row>
    <row r="23" spans="1:10" x14ac:dyDescent="0.25">
      <c r="A23" s="14" t="s">
        <v>91</v>
      </c>
      <c r="B23" s="9"/>
      <c r="C23" s="9" t="s">
        <v>92</v>
      </c>
      <c r="D23" s="29">
        <v>0.3</v>
      </c>
      <c r="E23" s="10">
        <f t="shared" si="0"/>
        <v>9.6781500000000005</v>
      </c>
      <c r="F23" s="54">
        <v>0.26</v>
      </c>
      <c r="G23" s="5">
        <v>9.3831296000000002</v>
      </c>
      <c r="H23" s="1">
        <f t="shared" si="1"/>
        <v>3.1441577871843554E-2</v>
      </c>
      <c r="J23" s="6"/>
    </row>
    <row r="24" spans="1:10" x14ac:dyDescent="0.25">
      <c r="A24" s="14" t="s">
        <v>93</v>
      </c>
      <c r="B24" s="9"/>
      <c r="C24" s="9" t="s">
        <v>13</v>
      </c>
      <c r="D24" s="29">
        <v>0.35</v>
      </c>
      <c r="E24" s="10">
        <f t="shared" si="0"/>
        <v>11.291174999999999</v>
      </c>
      <c r="F24" s="54">
        <v>0.3</v>
      </c>
      <c r="G24" s="5">
        <v>10.826687999999999</v>
      </c>
      <c r="H24" s="1">
        <f t="shared" si="1"/>
        <v>4.2902039848197356E-2</v>
      </c>
      <c r="J24" s="6"/>
    </row>
    <row r="25" spans="1:10" x14ac:dyDescent="0.25">
      <c r="A25" s="14" t="s">
        <v>94</v>
      </c>
      <c r="B25" s="9"/>
      <c r="C25" s="9" t="s">
        <v>14</v>
      </c>
      <c r="D25" s="29">
        <v>0.51</v>
      </c>
      <c r="E25" s="10">
        <f t="shared" si="0"/>
        <v>16.452855</v>
      </c>
      <c r="F25" s="54">
        <v>0.42</v>
      </c>
      <c r="G25" s="5">
        <v>15.157363199999999</v>
      </c>
      <c r="H25" s="1">
        <f t="shared" si="1"/>
        <v>8.5469470046083004E-2</v>
      </c>
      <c r="J25" s="6"/>
    </row>
    <row r="26" spans="1:10" x14ac:dyDescent="0.25">
      <c r="A26" s="14" t="s">
        <v>95</v>
      </c>
      <c r="B26" s="9"/>
      <c r="C26" s="9" t="s">
        <v>14</v>
      </c>
      <c r="D26" s="29">
        <v>0.48</v>
      </c>
      <c r="E26" s="10">
        <f t="shared" si="0"/>
        <v>15.48504</v>
      </c>
      <c r="F26" s="54">
        <v>0.41</v>
      </c>
      <c r="G26" s="5">
        <v>14.796473599999999</v>
      </c>
      <c r="H26" s="1">
        <f t="shared" si="1"/>
        <v>4.6535844865090083E-2</v>
      </c>
      <c r="J26" s="6"/>
    </row>
  </sheetData>
  <sortState xmlns:xlrd2="http://schemas.microsoft.com/office/spreadsheetml/2017/richdata2" ref="A6:G26">
    <sortCondition ref="A6:A26"/>
    <sortCondition descending="1" ref="B6:B26"/>
  </sortState>
  <mergeCells count="8">
    <mergeCell ref="D3:H3"/>
    <mergeCell ref="D4:E4"/>
    <mergeCell ref="H4:H5"/>
    <mergeCell ref="A1:H1"/>
    <mergeCell ref="A2:H2"/>
    <mergeCell ref="A3:A5"/>
    <mergeCell ref="C3:C5"/>
    <mergeCell ref="B3:B5"/>
  </mergeCells>
  <phoneticPr fontId="27" type="noConversion"/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EF75E-81F8-40D1-8617-2DE8DD7EBB91}">
  <dimension ref="A1:M9"/>
  <sheetViews>
    <sheetView zoomScale="80" zoomScaleNormal="80" workbookViewId="0">
      <selection activeCell="D6" sqref="D6"/>
    </sheetView>
  </sheetViews>
  <sheetFormatPr defaultColWidth="8.81640625" defaultRowHeight="12.5" x14ac:dyDescent="0.25"/>
  <cols>
    <col min="1" max="1" width="7.81640625" style="30" customWidth="1"/>
    <col min="2" max="2" width="25.81640625" style="30" bestFit="1" customWidth="1"/>
    <col min="3" max="3" width="17.6328125" style="27" customWidth="1"/>
    <col min="4" max="4" width="16.6328125" style="28" customWidth="1"/>
    <col min="5" max="5" width="11.26953125" style="28" customWidth="1"/>
    <col min="6" max="6" width="16.6328125" style="28" customWidth="1"/>
    <col min="7" max="7" width="12.81640625" style="28" customWidth="1"/>
    <col min="8" max="8" width="15" style="28" customWidth="1"/>
    <col min="9" max="9" width="13.08984375" style="28" customWidth="1"/>
    <col min="10" max="10" width="15" style="28" customWidth="1"/>
    <col min="11" max="11" width="14.1796875" style="28" customWidth="1"/>
    <col min="12" max="16384" width="8.81640625" style="28"/>
  </cols>
  <sheetData>
    <row r="1" spans="1:13" s="27" customFormat="1" ht="12.75" customHeight="1" x14ac:dyDescent="0.3">
      <c r="A1" s="38" t="s">
        <v>117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2.75" customHeight="1" x14ac:dyDescent="0.3">
      <c r="A2" s="39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3" ht="12.75" customHeight="1" x14ac:dyDescent="0.25">
      <c r="A3" s="40" t="s">
        <v>7</v>
      </c>
      <c r="B3" s="41" t="s">
        <v>8</v>
      </c>
      <c r="C3" s="31" t="s">
        <v>9</v>
      </c>
      <c r="D3" s="32"/>
      <c r="E3" s="32"/>
      <c r="F3" s="32"/>
      <c r="G3" s="32"/>
      <c r="H3" s="32"/>
      <c r="I3" s="32"/>
      <c r="J3" s="32"/>
      <c r="K3" s="33"/>
    </row>
    <row r="4" spans="1:13" ht="12.75" customHeight="1" x14ac:dyDescent="0.25">
      <c r="A4" s="40"/>
      <c r="B4" s="41"/>
      <c r="C4" s="34">
        <v>2021</v>
      </c>
      <c r="D4" s="42"/>
      <c r="E4" s="42"/>
      <c r="F4" s="35"/>
      <c r="G4" s="34">
        <v>2020</v>
      </c>
      <c r="H4" s="42"/>
      <c r="I4" s="42"/>
      <c r="J4" s="35"/>
      <c r="K4" s="36" t="s">
        <v>118</v>
      </c>
    </row>
    <row r="5" spans="1:13" ht="26" x14ac:dyDescent="0.25">
      <c r="A5" s="40"/>
      <c r="B5" s="41"/>
      <c r="C5" s="2" t="s">
        <v>51</v>
      </c>
      <c r="D5" s="3" t="s">
        <v>119</v>
      </c>
      <c r="E5" s="3" t="s">
        <v>96</v>
      </c>
      <c r="F5" s="3" t="s">
        <v>126</v>
      </c>
      <c r="G5" s="3" t="s">
        <v>51</v>
      </c>
      <c r="H5" s="55" t="s">
        <v>100</v>
      </c>
      <c r="I5" s="55" t="s">
        <v>96</v>
      </c>
      <c r="J5" s="55" t="s">
        <v>107</v>
      </c>
      <c r="K5" s="37"/>
    </row>
    <row r="6" spans="1:13" x14ac:dyDescent="0.25">
      <c r="A6" s="14" t="s">
        <v>82</v>
      </c>
      <c r="B6" s="9" t="s">
        <v>38</v>
      </c>
      <c r="C6" s="29">
        <v>0.13</v>
      </c>
      <c r="D6" s="10">
        <f t="shared" ref="D6:D9" si="0">C6*32.2605</f>
        <v>4.1938650000000006</v>
      </c>
      <c r="E6" s="54">
        <v>30</v>
      </c>
      <c r="F6" s="10">
        <f>E6*D6</f>
        <v>125.81595000000002</v>
      </c>
      <c r="G6" s="54">
        <v>0.12</v>
      </c>
      <c r="H6" s="5">
        <v>4.3306751999999999</v>
      </c>
      <c r="I6" s="56">
        <v>30</v>
      </c>
      <c r="J6" s="5">
        <f>I6*H6</f>
        <v>129.92025599999999</v>
      </c>
      <c r="K6" s="1">
        <f>(D6-H6)/H6</f>
        <v>-3.1590962998102309E-2</v>
      </c>
      <c r="M6" s="6"/>
    </row>
    <row r="7" spans="1:13" x14ac:dyDescent="0.25">
      <c r="A7" s="14" t="s">
        <v>83</v>
      </c>
      <c r="B7" s="9" t="s">
        <v>84</v>
      </c>
      <c r="C7" s="29">
        <v>0.27</v>
      </c>
      <c r="D7" s="10">
        <f t="shared" si="0"/>
        <v>8.7103350000000006</v>
      </c>
      <c r="E7" s="54">
        <v>15</v>
      </c>
      <c r="F7" s="10">
        <f t="shared" ref="F7:F9" si="1">E7*D7</f>
        <v>130.65502500000002</v>
      </c>
      <c r="G7" s="54">
        <v>0.23</v>
      </c>
      <c r="H7" s="5">
        <v>8.3004607999999998</v>
      </c>
      <c r="I7" s="56">
        <v>15</v>
      </c>
      <c r="J7" s="5">
        <f t="shared" ref="J7:J9" si="2">I7*H7</f>
        <v>124.506912</v>
      </c>
      <c r="K7" s="1">
        <f>(D7-H7)/H7</f>
        <v>4.9379692269614819E-2</v>
      </c>
      <c r="M7" s="6"/>
    </row>
    <row r="8" spans="1:13" x14ac:dyDescent="0.25">
      <c r="A8" s="14" t="s">
        <v>93</v>
      </c>
      <c r="B8" s="9" t="s">
        <v>13</v>
      </c>
      <c r="C8" s="29">
        <v>0.35</v>
      </c>
      <c r="D8" s="10">
        <f t="shared" si="0"/>
        <v>11.291174999999999</v>
      </c>
      <c r="E8" s="54">
        <v>10</v>
      </c>
      <c r="F8" s="10">
        <f t="shared" si="1"/>
        <v>112.91174999999998</v>
      </c>
      <c r="G8" s="54">
        <v>0.3</v>
      </c>
      <c r="H8" s="5">
        <v>10.826687999999999</v>
      </c>
      <c r="I8" s="56">
        <v>10</v>
      </c>
      <c r="J8" s="5">
        <f t="shared" si="2"/>
        <v>108.26687999999999</v>
      </c>
      <c r="K8" s="1">
        <f>(D8-H8)/H8</f>
        <v>4.2902039848197356E-2</v>
      </c>
      <c r="M8" s="6"/>
    </row>
    <row r="9" spans="1:13" x14ac:dyDescent="0.25">
      <c r="A9" s="14" t="s">
        <v>95</v>
      </c>
      <c r="B9" s="9" t="s">
        <v>14</v>
      </c>
      <c r="C9" s="29">
        <v>0.48</v>
      </c>
      <c r="D9" s="10">
        <f t="shared" si="0"/>
        <v>15.48504</v>
      </c>
      <c r="E9" s="54">
        <v>1</v>
      </c>
      <c r="F9" s="10">
        <f t="shared" si="1"/>
        <v>15.48504</v>
      </c>
      <c r="G9" s="54">
        <v>0.41</v>
      </c>
      <c r="H9" s="5">
        <v>14.796473599999999</v>
      </c>
      <c r="I9" s="56">
        <v>1</v>
      </c>
      <c r="J9" s="5">
        <f t="shared" si="2"/>
        <v>14.796473599999999</v>
      </c>
      <c r="K9" s="1">
        <f>(D9-H9)/H9</f>
        <v>4.6535844865090083E-2</v>
      </c>
      <c r="M9" s="6"/>
    </row>
  </sheetData>
  <mergeCells count="8">
    <mergeCell ref="C4:F4"/>
    <mergeCell ref="A3:A5"/>
    <mergeCell ref="B3:B5"/>
    <mergeCell ref="A1:K1"/>
    <mergeCell ref="A2:K2"/>
    <mergeCell ref="C3:K3"/>
    <mergeCell ref="K4:K5"/>
    <mergeCell ref="G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4892-A8EE-44C4-93CA-057533832484}">
  <dimension ref="A1:L51"/>
  <sheetViews>
    <sheetView tabSelected="1" zoomScale="70" zoomScaleNormal="70" workbookViewId="0">
      <selection activeCell="C6" sqref="C6"/>
    </sheetView>
  </sheetViews>
  <sheetFormatPr defaultColWidth="8.81640625" defaultRowHeight="12.5" x14ac:dyDescent="0.25"/>
  <cols>
    <col min="1" max="1" width="9.54296875" style="52" customWidth="1"/>
    <col min="2" max="2" width="27.54296875" style="53" bestFit="1" customWidth="1"/>
    <col min="3" max="3" width="14.81640625" style="52" customWidth="1"/>
    <col min="4" max="5" width="14.26953125" style="52" customWidth="1"/>
    <col min="6" max="6" width="13.54296875" style="52" customWidth="1"/>
    <col min="7" max="7" width="12.54296875" style="52" customWidth="1"/>
    <col min="8" max="8" width="15.453125" style="52" customWidth="1"/>
    <col min="9" max="10" width="14.54296875" style="52" customWidth="1"/>
    <col min="11" max="11" width="13.7265625" style="52" customWidth="1"/>
    <col min="12" max="12" width="13.81640625" style="52" customWidth="1"/>
    <col min="13" max="16384" width="8.81640625" style="44"/>
  </cols>
  <sheetData>
    <row r="1" spans="1:12" ht="13" x14ac:dyDescent="0.3">
      <c r="A1" s="43" t="s">
        <v>117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3" x14ac:dyDescent="0.25">
      <c r="A2" s="45" t="s">
        <v>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3" x14ac:dyDescent="0.25">
      <c r="A3" s="45" t="s">
        <v>7</v>
      </c>
      <c r="B3" s="46" t="s">
        <v>8</v>
      </c>
      <c r="C3" s="47" t="s">
        <v>9</v>
      </c>
      <c r="D3" s="47"/>
      <c r="E3" s="47"/>
      <c r="F3" s="47"/>
      <c r="G3" s="47"/>
      <c r="H3" s="47" t="s">
        <v>112</v>
      </c>
      <c r="I3" s="47"/>
      <c r="J3" s="47"/>
      <c r="K3" s="47"/>
      <c r="L3" s="47"/>
    </row>
    <row r="4" spans="1:12" ht="13" x14ac:dyDescent="0.25">
      <c r="A4" s="45"/>
      <c r="B4" s="46"/>
      <c r="C4" s="48">
        <v>2021</v>
      </c>
      <c r="D4" s="48"/>
      <c r="E4" s="48">
        <v>2020</v>
      </c>
      <c r="F4" s="48"/>
      <c r="G4" s="49" t="s">
        <v>118</v>
      </c>
      <c r="H4" s="48">
        <v>2021</v>
      </c>
      <c r="I4" s="48"/>
      <c r="J4" s="45">
        <v>2020</v>
      </c>
      <c r="K4" s="45"/>
      <c r="L4" s="49" t="s">
        <v>118</v>
      </c>
    </row>
    <row r="5" spans="1:12" ht="26" x14ac:dyDescent="0.25">
      <c r="A5" s="45"/>
      <c r="B5" s="46"/>
      <c r="C5" s="17" t="s">
        <v>51</v>
      </c>
      <c r="D5" s="50" t="s">
        <v>119</v>
      </c>
      <c r="E5" s="50" t="s">
        <v>51</v>
      </c>
      <c r="F5" s="51" t="s">
        <v>100</v>
      </c>
      <c r="G5" s="49"/>
      <c r="H5" s="17" t="s">
        <v>51</v>
      </c>
      <c r="I5" s="50" t="s">
        <v>119</v>
      </c>
      <c r="J5" s="50" t="s">
        <v>51</v>
      </c>
      <c r="K5" s="51" t="s">
        <v>100</v>
      </c>
      <c r="L5" s="49"/>
    </row>
    <row r="6" spans="1:12" x14ac:dyDescent="0.25">
      <c r="A6" s="15" t="s">
        <v>15</v>
      </c>
      <c r="B6" s="23" t="s">
        <v>81</v>
      </c>
      <c r="C6" s="18" t="s">
        <v>52</v>
      </c>
      <c r="D6" s="12" t="s">
        <v>52</v>
      </c>
      <c r="E6" s="18">
        <v>1.29</v>
      </c>
      <c r="F6" s="12">
        <v>46.555583999999996</v>
      </c>
      <c r="G6" s="8" t="s">
        <v>52</v>
      </c>
      <c r="H6" s="18" t="s">
        <v>52</v>
      </c>
      <c r="I6" s="11" t="s">
        <v>52</v>
      </c>
      <c r="J6" s="18">
        <v>0.75</v>
      </c>
      <c r="K6" s="12">
        <v>27.0672</v>
      </c>
      <c r="L6" s="7" t="s">
        <v>52</v>
      </c>
    </row>
    <row r="7" spans="1:12" x14ac:dyDescent="0.25">
      <c r="A7" s="15" t="s">
        <v>16</v>
      </c>
      <c r="B7" s="23" t="s">
        <v>81</v>
      </c>
      <c r="C7" s="18">
        <v>2.14</v>
      </c>
      <c r="D7" s="12">
        <f>C7*32.2605</f>
        <v>69.037469999999999</v>
      </c>
      <c r="E7" s="18">
        <v>2.14</v>
      </c>
      <c r="F7" s="12">
        <v>77.231743999999992</v>
      </c>
      <c r="G7" s="8">
        <f t="shared" ref="G7:G51" si="0">(D7-F7)/F7</f>
        <v>-0.10609981823018258</v>
      </c>
      <c r="H7" s="18">
        <v>1.43</v>
      </c>
      <c r="I7" s="11">
        <f>H7*32.2605</f>
        <v>46.132514999999998</v>
      </c>
      <c r="J7" s="18">
        <v>1.43</v>
      </c>
      <c r="K7" s="12">
        <v>51.608127999999994</v>
      </c>
      <c r="L7" s="7">
        <f t="shared" ref="L7:L49" si="1">(I7-K7)/K7</f>
        <v>-0.10609981823018258</v>
      </c>
    </row>
    <row r="8" spans="1:12" x14ac:dyDescent="0.25">
      <c r="A8" s="15" t="s">
        <v>17</v>
      </c>
      <c r="B8" s="23" t="s">
        <v>81</v>
      </c>
      <c r="C8" s="18">
        <v>3.29</v>
      </c>
      <c r="D8" s="12">
        <f t="shared" ref="D8:D51" si="2">C8*32.2605</f>
        <v>106.137045</v>
      </c>
      <c r="E8" s="18">
        <v>3.03</v>
      </c>
      <c r="F8" s="12">
        <v>109.35148799999999</v>
      </c>
      <c r="G8" s="8">
        <f t="shared" si="0"/>
        <v>-2.939551220372958E-2</v>
      </c>
      <c r="H8" s="18">
        <v>2.42</v>
      </c>
      <c r="I8" s="11">
        <f t="shared" ref="I8:I51" si="3">H8*32.2605</f>
        <v>78.070409999999995</v>
      </c>
      <c r="J8" s="18">
        <v>2.14</v>
      </c>
      <c r="K8" s="12">
        <v>77.231743999999992</v>
      </c>
      <c r="L8" s="7">
        <f t="shared" si="1"/>
        <v>1.0859084057457042E-2</v>
      </c>
    </row>
    <row r="9" spans="1:12" x14ac:dyDescent="0.25">
      <c r="A9" s="15" t="s">
        <v>18</v>
      </c>
      <c r="B9" s="23" t="s">
        <v>81</v>
      </c>
      <c r="C9" s="18">
        <v>4.9400000000000004</v>
      </c>
      <c r="D9" s="12">
        <f t="shared" si="2"/>
        <v>159.36687000000001</v>
      </c>
      <c r="E9" s="18">
        <v>4.63</v>
      </c>
      <c r="F9" s="12">
        <v>167.09484799999998</v>
      </c>
      <c r="G9" s="8">
        <f t="shared" si="0"/>
        <v>-4.6249050120324355E-2</v>
      </c>
      <c r="H9" s="18">
        <v>3.96</v>
      </c>
      <c r="I9" s="11">
        <f t="shared" si="3"/>
        <v>127.75158</v>
      </c>
      <c r="J9" s="18">
        <v>3.66</v>
      </c>
      <c r="K9" s="12">
        <v>132.08793599999998</v>
      </c>
      <c r="L9" s="7">
        <f t="shared" si="1"/>
        <v>-3.2829311527738471E-2</v>
      </c>
    </row>
    <row r="10" spans="1:12" x14ac:dyDescent="0.25">
      <c r="A10" s="15" t="s">
        <v>19</v>
      </c>
      <c r="B10" s="23" t="s">
        <v>81</v>
      </c>
      <c r="C10" s="18">
        <v>6.53</v>
      </c>
      <c r="D10" s="12">
        <f t="shared" si="2"/>
        <v>210.66106500000001</v>
      </c>
      <c r="E10" s="18">
        <v>5.85</v>
      </c>
      <c r="F10" s="12">
        <v>211.12415999999996</v>
      </c>
      <c r="G10" s="8">
        <f t="shared" si="0"/>
        <v>-2.1934723150583667E-3</v>
      </c>
      <c r="H10" s="18">
        <v>5.39</v>
      </c>
      <c r="I10" s="11">
        <f t="shared" si="3"/>
        <v>173.884095</v>
      </c>
      <c r="J10" s="18">
        <v>4.78</v>
      </c>
      <c r="K10" s="12">
        <v>172.50828799999999</v>
      </c>
      <c r="L10" s="7">
        <f t="shared" si="1"/>
        <v>7.9753095688945043E-3</v>
      </c>
    </row>
    <row r="11" spans="1:12" x14ac:dyDescent="0.25">
      <c r="A11" s="15" t="s">
        <v>20</v>
      </c>
      <c r="B11" s="23" t="s">
        <v>80</v>
      </c>
      <c r="C11" s="18">
        <v>0.69</v>
      </c>
      <c r="D11" s="12">
        <f t="shared" si="2"/>
        <v>22.259744999999999</v>
      </c>
      <c r="E11" s="18">
        <v>0.65</v>
      </c>
      <c r="F11" s="12">
        <v>23.45824</v>
      </c>
      <c r="G11" s="8">
        <f t="shared" si="0"/>
        <v>-5.1090576275117025E-2</v>
      </c>
      <c r="H11" s="18">
        <v>0.27</v>
      </c>
      <c r="I11" s="11">
        <f t="shared" si="3"/>
        <v>8.7103350000000006</v>
      </c>
      <c r="J11" s="18">
        <v>0.26</v>
      </c>
      <c r="K11" s="12">
        <v>9.3832959999999996</v>
      </c>
      <c r="L11" s="7">
        <f t="shared" si="1"/>
        <v>-7.1719042008266509E-2</v>
      </c>
    </row>
    <row r="12" spans="1:12" x14ac:dyDescent="0.25">
      <c r="A12" s="15" t="s">
        <v>21</v>
      </c>
      <c r="B12" s="23" t="s">
        <v>80</v>
      </c>
      <c r="C12" s="18">
        <v>1.68</v>
      </c>
      <c r="D12" s="12">
        <f t="shared" si="2"/>
        <v>54.19764</v>
      </c>
      <c r="E12" s="18">
        <v>1.28</v>
      </c>
      <c r="F12" s="12">
        <v>46.194687999999999</v>
      </c>
      <c r="G12" s="8">
        <f t="shared" si="0"/>
        <v>0.17324398857288528</v>
      </c>
      <c r="H12" s="18">
        <v>1.06</v>
      </c>
      <c r="I12" s="11">
        <f t="shared" si="3"/>
        <v>34.196130000000004</v>
      </c>
      <c r="J12" s="18">
        <v>0.73</v>
      </c>
      <c r="K12" s="12">
        <v>26.345407999999999</v>
      </c>
      <c r="L12" s="7">
        <f t="shared" si="1"/>
        <v>0.29799204476165275</v>
      </c>
    </row>
    <row r="13" spans="1:12" x14ac:dyDescent="0.25">
      <c r="A13" s="15" t="s">
        <v>22</v>
      </c>
      <c r="B13" s="23" t="s">
        <v>80</v>
      </c>
      <c r="C13" s="18">
        <v>2.69</v>
      </c>
      <c r="D13" s="12">
        <f t="shared" si="2"/>
        <v>86.780744999999996</v>
      </c>
      <c r="E13" s="18">
        <v>2.11</v>
      </c>
      <c r="F13" s="12">
        <v>76.149055999999987</v>
      </c>
      <c r="G13" s="8">
        <f t="shared" si="0"/>
        <v>0.13961681941270565</v>
      </c>
      <c r="H13" s="18">
        <v>1.96</v>
      </c>
      <c r="I13" s="11">
        <f t="shared" si="3"/>
        <v>63.230579999999996</v>
      </c>
      <c r="J13" s="18">
        <v>1.45</v>
      </c>
      <c r="K13" s="12">
        <v>52.329919999999994</v>
      </c>
      <c r="L13" s="7">
        <f t="shared" si="1"/>
        <v>0.20830645259920144</v>
      </c>
    </row>
    <row r="14" spans="1:12" x14ac:dyDescent="0.25">
      <c r="A14" s="15" t="s">
        <v>23</v>
      </c>
      <c r="B14" s="23" t="s">
        <v>80</v>
      </c>
      <c r="C14" s="18">
        <v>3.81</v>
      </c>
      <c r="D14" s="12">
        <f t="shared" si="2"/>
        <v>122.91250500000001</v>
      </c>
      <c r="E14" s="18">
        <v>3.06</v>
      </c>
      <c r="F14" s="12">
        <v>110.43417599999999</v>
      </c>
      <c r="G14" s="8">
        <f t="shared" si="0"/>
        <v>0.11299336357614528</v>
      </c>
      <c r="H14" s="18">
        <v>2.89</v>
      </c>
      <c r="I14" s="11">
        <f t="shared" si="3"/>
        <v>93.232845000000012</v>
      </c>
      <c r="J14" s="18">
        <v>2.23</v>
      </c>
      <c r="K14" s="12">
        <v>80.479807999999991</v>
      </c>
      <c r="L14" s="7">
        <f t="shared" si="1"/>
        <v>0.15846256740572767</v>
      </c>
    </row>
    <row r="15" spans="1:12" x14ac:dyDescent="0.25">
      <c r="A15" s="15" t="s">
        <v>24</v>
      </c>
      <c r="B15" s="23" t="s">
        <v>80</v>
      </c>
      <c r="C15" s="18">
        <v>5.34</v>
      </c>
      <c r="D15" s="12">
        <f t="shared" si="2"/>
        <v>172.27107000000001</v>
      </c>
      <c r="E15" s="18">
        <v>4.1100000000000003</v>
      </c>
      <c r="F15" s="12">
        <v>148.32825600000001</v>
      </c>
      <c r="G15" s="8">
        <f t="shared" si="0"/>
        <v>0.161417754416259</v>
      </c>
      <c r="H15" s="18">
        <v>4.2699999999999996</v>
      </c>
      <c r="I15" s="11">
        <f t="shared" si="3"/>
        <v>137.75233499999999</v>
      </c>
      <c r="J15" s="18">
        <v>3.15</v>
      </c>
      <c r="K15" s="12">
        <v>113.68223999999999</v>
      </c>
      <c r="L15" s="7">
        <f t="shared" si="1"/>
        <v>0.21173135751019681</v>
      </c>
    </row>
    <row r="16" spans="1:12" x14ac:dyDescent="0.25">
      <c r="A16" s="21" t="s">
        <v>120</v>
      </c>
      <c r="B16" s="24" t="s">
        <v>121</v>
      </c>
      <c r="C16" s="21">
        <v>0.97</v>
      </c>
      <c r="D16" s="12">
        <f>C16*32.2605</f>
        <v>31.292684999999999</v>
      </c>
      <c r="E16" s="12" t="s">
        <v>122</v>
      </c>
      <c r="F16" s="21" t="s">
        <v>122</v>
      </c>
      <c r="G16" s="21" t="s">
        <v>122</v>
      </c>
      <c r="H16" s="21">
        <v>0.94</v>
      </c>
      <c r="I16" s="11">
        <f>H16*32.2605</f>
        <v>30.324869999999997</v>
      </c>
      <c r="J16" s="21" t="s">
        <v>122</v>
      </c>
      <c r="K16" s="21" t="s">
        <v>122</v>
      </c>
      <c r="L16" s="21" t="s">
        <v>122</v>
      </c>
    </row>
    <row r="17" spans="1:12" x14ac:dyDescent="0.25">
      <c r="A17" s="21" t="s">
        <v>123</v>
      </c>
      <c r="B17" s="24" t="s">
        <v>124</v>
      </c>
      <c r="C17" s="21">
        <v>0.49</v>
      </c>
      <c r="D17" s="12">
        <f>C17*32.2605</f>
        <v>15.807644999999999</v>
      </c>
      <c r="E17" s="12" t="s">
        <v>122</v>
      </c>
      <c r="F17" s="21" t="s">
        <v>122</v>
      </c>
      <c r="G17" s="21" t="s">
        <v>122</v>
      </c>
      <c r="H17" s="21">
        <v>0.49</v>
      </c>
      <c r="I17" s="11">
        <f>H17*32.2605</f>
        <v>15.807644999999999</v>
      </c>
      <c r="J17" s="11" t="s">
        <v>122</v>
      </c>
      <c r="K17" s="21" t="s">
        <v>122</v>
      </c>
      <c r="L17" s="21" t="s">
        <v>122</v>
      </c>
    </row>
    <row r="18" spans="1:12" x14ac:dyDescent="0.25">
      <c r="A18" s="15" t="s">
        <v>25</v>
      </c>
      <c r="B18" s="23" t="s">
        <v>26</v>
      </c>
      <c r="C18" s="12" t="s">
        <v>52</v>
      </c>
      <c r="D18" s="12" t="s">
        <v>52</v>
      </c>
      <c r="E18" s="12" t="s">
        <v>52</v>
      </c>
      <c r="F18" s="13" t="s">
        <v>52</v>
      </c>
      <c r="G18" s="8" t="s">
        <v>52</v>
      </c>
      <c r="H18" s="18">
        <v>2.91</v>
      </c>
      <c r="I18" s="11">
        <f t="shared" si="3"/>
        <v>93.878055000000003</v>
      </c>
      <c r="J18" s="18">
        <v>2.88</v>
      </c>
      <c r="K18" s="12">
        <v>103.93804799999999</v>
      </c>
      <c r="L18" s="7">
        <f t="shared" si="1"/>
        <v>-9.6788358003413649E-2</v>
      </c>
    </row>
    <row r="19" spans="1:12" x14ac:dyDescent="0.25">
      <c r="A19" s="15" t="s">
        <v>27</v>
      </c>
      <c r="B19" s="23" t="s">
        <v>26</v>
      </c>
      <c r="C19" s="12" t="s">
        <v>52</v>
      </c>
      <c r="D19" s="12" t="s">
        <v>52</v>
      </c>
      <c r="E19" s="12" t="s">
        <v>52</v>
      </c>
      <c r="F19" s="13" t="s">
        <v>52</v>
      </c>
      <c r="G19" s="8" t="s">
        <v>52</v>
      </c>
      <c r="H19" s="18">
        <v>3.92</v>
      </c>
      <c r="I19" s="11">
        <f t="shared" si="3"/>
        <v>126.46115999999999</v>
      </c>
      <c r="J19" s="18">
        <v>3.89</v>
      </c>
      <c r="K19" s="12">
        <v>140.388544</v>
      </c>
      <c r="L19" s="7">
        <f t="shared" si="1"/>
        <v>-9.9205986494168674E-2</v>
      </c>
    </row>
    <row r="20" spans="1:12" x14ac:dyDescent="0.25">
      <c r="A20" s="15" t="s">
        <v>28</v>
      </c>
      <c r="B20" s="23" t="s">
        <v>26</v>
      </c>
      <c r="C20" s="12" t="s">
        <v>52</v>
      </c>
      <c r="D20" s="12" t="s">
        <v>52</v>
      </c>
      <c r="E20" s="12" t="s">
        <v>52</v>
      </c>
      <c r="F20" s="13" t="s">
        <v>52</v>
      </c>
      <c r="G20" s="8" t="s">
        <v>52</v>
      </c>
      <c r="H20" s="18">
        <v>5.78</v>
      </c>
      <c r="I20" s="11">
        <f t="shared" si="3"/>
        <v>186.46569000000002</v>
      </c>
      <c r="J20" s="18">
        <v>5.71</v>
      </c>
      <c r="K20" s="12">
        <v>206.07161599999998</v>
      </c>
      <c r="L20" s="7">
        <f t="shared" si="1"/>
        <v>-9.5141322131428119E-2</v>
      </c>
    </row>
    <row r="21" spans="1:12" x14ac:dyDescent="0.25">
      <c r="A21" s="15" t="s">
        <v>29</v>
      </c>
      <c r="B21" s="23" t="s">
        <v>30</v>
      </c>
      <c r="C21" s="12" t="s">
        <v>52</v>
      </c>
      <c r="D21" s="12" t="s">
        <v>52</v>
      </c>
      <c r="E21" s="12" t="s">
        <v>52</v>
      </c>
      <c r="F21" s="13" t="s">
        <v>52</v>
      </c>
      <c r="G21" s="8" t="s">
        <v>52</v>
      </c>
      <c r="H21" s="18">
        <v>1.1299999999999999</v>
      </c>
      <c r="I21" s="11">
        <f t="shared" si="3"/>
        <v>36.454364999999996</v>
      </c>
      <c r="J21" s="18">
        <v>1.1100000000000001</v>
      </c>
      <c r="K21" s="12">
        <v>40.059455999999997</v>
      </c>
      <c r="L21" s="7">
        <f t="shared" si="1"/>
        <v>-8.9993508648744558E-2</v>
      </c>
    </row>
    <row r="22" spans="1:12" x14ac:dyDescent="0.25">
      <c r="A22" s="15" t="s">
        <v>31</v>
      </c>
      <c r="B22" s="23" t="s">
        <v>30</v>
      </c>
      <c r="C22" s="12" t="s">
        <v>52</v>
      </c>
      <c r="D22" s="12" t="s">
        <v>52</v>
      </c>
      <c r="E22" s="12" t="s">
        <v>52</v>
      </c>
      <c r="F22" s="13" t="s">
        <v>52</v>
      </c>
      <c r="G22" s="8" t="s">
        <v>52</v>
      </c>
      <c r="H22" s="18">
        <v>2.0699999999999998</v>
      </c>
      <c r="I22" s="11">
        <f t="shared" si="3"/>
        <v>66.779235</v>
      </c>
      <c r="J22" s="18">
        <v>2.04</v>
      </c>
      <c r="K22" s="12">
        <v>73.622783999999996</v>
      </c>
      <c r="L22" s="7">
        <f t="shared" si="1"/>
        <v>-9.2954227321802946E-2</v>
      </c>
    </row>
    <row r="23" spans="1:12" x14ac:dyDescent="0.25">
      <c r="A23" s="15" t="s">
        <v>32</v>
      </c>
      <c r="B23" s="23" t="s">
        <v>30</v>
      </c>
      <c r="C23" s="12" t="s">
        <v>52</v>
      </c>
      <c r="D23" s="12" t="s">
        <v>52</v>
      </c>
      <c r="E23" s="12" t="s">
        <v>52</v>
      </c>
      <c r="F23" s="13" t="s">
        <v>52</v>
      </c>
      <c r="G23" s="8" t="s">
        <v>52</v>
      </c>
      <c r="H23" s="18">
        <v>2.96</v>
      </c>
      <c r="I23" s="11">
        <f t="shared" si="3"/>
        <v>95.491079999999997</v>
      </c>
      <c r="J23" s="18">
        <v>2.94</v>
      </c>
      <c r="K23" s="12">
        <v>106.10342399999999</v>
      </c>
      <c r="L23" s="7">
        <f t="shared" si="1"/>
        <v>-0.10001886461270085</v>
      </c>
    </row>
    <row r="24" spans="1:12" x14ac:dyDescent="0.25">
      <c r="A24" s="15" t="s">
        <v>33</v>
      </c>
      <c r="B24" s="23" t="s">
        <v>79</v>
      </c>
      <c r="C24" s="18">
        <v>8.2100000000000009</v>
      </c>
      <c r="D24" s="12">
        <f t="shared" si="2"/>
        <v>264.85870500000004</v>
      </c>
      <c r="E24" s="18">
        <v>7.89</v>
      </c>
      <c r="F24" s="12">
        <v>284.74694399999998</v>
      </c>
      <c r="G24" s="8">
        <f t="shared" si="0"/>
        <v>-6.9845311491736131E-2</v>
      </c>
      <c r="H24" s="18">
        <v>6.36</v>
      </c>
      <c r="I24" s="11">
        <f t="shared" si="3"/>
        <v>205.17678000000001</v>
      </c>
      <c r="J24" s="18">
        <v>6.28</v>
      </c>
      <c r="K24" s="12">
        <v>226.64268799999999</v>
      </c>
      <c r="L24" s="7">
        <f t="shared" si="1"/>
        <v>-9.4712554768146703E-2</v>
      </c>
    </row>
    <row r="25" spans="1:12" x14ac:dyDescent="0.25">
      <c r="A25" s="15" t="s">
        <v>34</v>
      </c>
      <c r="B25" s="23" t="s">
        <v>78</v>
      </c>
      <c r="C25" s="18">
        <v>3.57</v>
      </c>
      <c r="D25" s="12">
        <f t="shared" si="2"/>
        <v>115.169985</v>
      </c>
      <c r="E25" s="18">
        <v>3.49</v>
      </c>
      <c r="F25" s="12">
        <v>125.952704</v>
      </c>
      <c r="G25" s="8">
        <f t="shared" si="0"/>
        <v>-8.5609269650931838E-2</v>
      </c>
      <c r="H25" s="18">
        <v>3.18</v>
      </c>
      <c r="I25" s="11">
        <f t="shared" si="3"/>
        <v>102.58839</v>
      </c>
      <c r="J25" s="18">
        <v>3.16</v>
      </c>
      <c r="K25" s="12">
        <v>114.04313599999999</v>
      </c>
      <c r="L25" s="7">
        <f t="shared" si="1"/>
        <v>-0.10044222214303179</v>
      </c>
    </row>
    <row r="26" spans="1:12" x14ac:dyDescent="0.25">
      <c r="A26" s="21">
        <v>99421</v>
      </c>
      <c r="B26" s="24" t="s">
        <v>108</v>
      </c>
      <c r="C26" s="21">
        <v>0.43</v>
      </c>
      <c r="D26" s="12">
        <f>C26*32.2605</f>
        <v>13.872014999999999</v>
      </c>
      <c r="E26" s="21">
        <v>0.43</v>
      </c>
      <c r="F26" s="19">
        <v>15.518527999999998</v>
      </c>
      <c r="G26" s="8">
        <f>(D26-F26)/F26</f>
        <v>-0.10609981823018259</v>
      </c>
      <c r="H26" s="21">
        <v>0.37</v>
      </c>
      <c r="I26" s="11">
        <f>H26*32.2605</f>
        <v>11.936385</v>
      </c>
      <c r="J26" s="21">
        <v>0.37</v>
      </c>
      <c r="K26" s="19">
        <v>13.353152</v>
      </c>
      <c r="L26" s="21" t="s">
        <v>52</v>
      </c>
    </row>
    <row r="27" spans="1:12" x14ac:dyDescent="0.25">
      <c r="A27" s="21">
        <v>99422</v>
      </c>
      <c r="B27" s="25" t="s">
        <v>109</v>
      </c>
      <c r="C27" s="21">
        <v>0.86</v>
      </c>
      <c r="D27" s="12">
        <f>C27*32.2605</f>
        <v>27.744029999999999</v>
      </c>
      <c r="E27" s="21">
        <v>0.86</v>
      </c>
      <c r="F27" s="19">
        <v>31.037055999999996</v>
      </c>
      <c r="G27" s="8">
        <f>(D27-F27)/F27</f>
        <v>-0.10609981823018259</v>
      </c>
      <c r="H27" s="21">
        <v>0.75</v>
      </c>
      <c r="I27" s="11">
        <f>H27*32.2605</f>
        <v>24.195374999999999</v>
      </c>
      <c r="J27" s="21">
        <v>0.76</v>
      </c>
      <c r="K27" s="19">
        <v>27.428095999999996</v>
      </c>
      <c r="L27" s="21" t="s">
        <v>52</v>
      </c>
    </row>
    <row r="28" spans="1:12" x14ac:dyDescent="0.25">
      <c r="A28" s="21">
        <v>99423</v>
      </c>
      <c r="B28" s="25" t="s">
        <v>110</v>
      </c>
      <c r="C28" s="21">
        <v>1.4</v>
      </c>
      <c r="D28" s="12">
        <f>C28*32.2605</f>
        <v>45.164699999999996</v>
      </c>
      <c r="E28" s="21">
        <v>1.39</v>
      </c>
      <c r="F28" s="19">
        <v>50.164543999999992</v>
      </c>
      <c r="G28" s="8">
        <f>(D28-F28)/F28</f>
        <v>-9.9668881670687506E-2</v>
      </c>
      <c r="H28" s="21">
        <v>1.21</v>
      </c>
      <c r="I28" s="11">
        <f>H28*32.2605</f>
        <v>39.035204999999998</v>
      </c>
      <c r="J28" s="21">
        <v>1.21</v>
      </c>
      <c r="K28" s="19">
        <v>43.668415999999993</v>
      </c>
      <c r="L28" s="21" t="s">
        <v>52</v>
      </c>
    </row>
    <row r="29" spans="1:12" x14ac:dyDescent="0.25">
      <c r="A29" s="15" t="s">
        <v>72</v>
      </c>
      <c r="B29" s="23" t="s">
        <v>71</v>
      </c>
      <c r="C29" s="18">
        <v>0.53</v>
      </c>
      <c r="D29" s="12">
        <f t="shared" si="2"/>
        <v>17.098065000000002</v>
      </c>
      <c r="E29" s="18">
        <v>0.51</v>
      </c>
      <c r="F29" s="12">
        <v>18.405695999999999</v>
      </c>
      <c r="G29" s="8">
        <f t="shared" si="0"/>
        <v>-7.1044909141170065E-2</v>
      </c>
      <c r="H29" s="18">
        <v>0.53</v>
      </c>
      <c r="I29" s="11">
        <f t="shared" si="3"/>
        <v>17.098065000000002</v>
      </c>
      <c r="J29" s="18">
        <v>0.51</v>
      </c>
      <c r="K29" s="5">
        <v>18.405695999999999</v>
      </c>
      <c r="L29" s="7">
        <f t="shared" si="1"/>
        <v>-7.1044909141170065E-2</v>
      </c>
    </row>
    <row r="30" spans="1:12" x14ac:dyDescent="0.25">
      <c r="A30" s="15" t="s">
        <v>70</v>
      </c>
      <c r="B30" s="23" t="s">
        <v>69</v>
      </c>
      <c r="C30" s="18">
        <v>1</v>
      </c>
      <c r="D30" s="12">
        <f t="shared" si="2"/>
        <v>32.2605</v>
      </c>
      <c r="E30" s="18">
        <v>1.03</v>
      </c>
      <c r="F30" s="12">
        <v>37.172287999999995</v>
      </c>
      <c r="G30" s="8">
        <f t="shared" si="0"/>
        <v>-0.13213574585454613</v>
      </c>
      <c r="H30" s="18">
        <v>1</v>
      </c>
      <c r="I30" s="11">
        <f t="shared" si="3"/>
        <v>32.2605</v>
      </c>
      <c r="J30" s="18">
        <v>1.03</v>
      </c>
      <c r="K30" s="5">
        <v>37.172287999999995</v>
      </c>
      <c r="L30" s="7">
        <f t="shared" si="1"/>
        <v>-0.13213574585454613</v>
      </c>
    </row>
    <row r="31" spans="1:12" x14ac:dyDescent="0.25">
      <c r="A31" s="15" t="s">
        <v>68</v>
      </c>
      <c r="B31" s="23" t="s">
        <v>67</v>
      </c>
      <c r="C31" s="18">
        <v>1.55</v>
      </c>
      <c r="D31" s="12">
        <f t="shared" si="2"/>
        <v>50.003775000000005</v>
      </c>
      <c r="E31" s="18">
        <v>1.54</v>
      </c>
      <c r="F31" s="12">
        <v>55.577983999999994</v>
      </c>
      <c r="G31" s="8">
        <f t="shared" si="0"/>
        <v>-0.10029527159531353</v>
      </c>
      <c r="H31" s="18">
        <v>1.55</v>
      </c>
      <c r="I31" s="11">
        <f t="shared" si="3"/>
        <v>50.003775000000005</v>
      </c>
      <c r="J31" s="18">
        <v>1.54</v>
      </c>
      <c r="K31" s="5">
        <v>55.577983999999994</v>
      </c>
      <c r="L31" s="7">
        <f t="shared" si="1"/>
        <v>-0.10029527159531353</v>
      </c>
    </row>
    <row r="32" spans="1:12" x14ac:dyDescent="0.25">
      <c r="A32" s="15" t="s">
        <v>66</v>
      </c>
      <c r="B32" s="23" t="s">
        <v>65</v>
      </c>
      <c r="C32" s="18">
        <v>2.12</v>
      </c>
      <c r="D32" s="12">
        <f t="shared" si="2"/>
        <v>68.392260000000007</v>
      </c>
      <c r="E32" s="18">
        <v>2.0499999999999998</v>
      </c>
      <c r="F32" s="12">
        <v>73.983679999999993</v>
      </c>
      <c r="G32" s="8">
        <f t="shared" si="0"/>
        <v>-7.5576397389261876E-2</v>
      </c>
      <c r="H32" s="18">
        <v>2.12</v>
      </c>
      <c r="I32" s="11">
        <f t="shared" si="3"/>
        <v>68.392260000000007</v>
      </c>
      <c r="J32" s="18">
        <v>2.0499999999999998</v>
      </c>
      <c r="K32" s="5">
        <v>73.983679999999993</v>
      </c>
      <c r="L32" s="7">
        <f t="shared" si="1"/>
        <v>-7.5576397389261876E-2</v>
      </c>
    </row>
    <row r="33" spans="1:12" x14ac:dyDescent="0.25">
      <c r="A33" s="15" t="s">
        <v>97</v>
      </c>
      <c r="B33" s="23" t="s">
        <v>59</v>
      </c>
      <c r="C33" s="18">
        <v>1.05</v>
      </c>
      <c r="D33" s="12">
        <f t="shared" si="2"/>
        <v>33.873525000000001</v>
      </c>
      <c r="E33" s="18">
        <v>1.04</v>
      </c>
      <c r="F33" s="19">
        <v>37.533183999999999</v>
      </c>
      <c r="G33" s="8">
        <f t="shared" si="0"/>
        <v>-9.7504624174703583E-2</v>
      </c>
      <c r="H33" s="18">
        <v>1.05</v>
      </c>
      <c r="I33" s="11">
        <f t="shared" si="3"/>
        <v>33.873525000000001</v>
      </c>
      <c r="J33" s="18">
        <v>1.04</v>
      </c>
      <c r="K33" s="20">
        <v>37.533183999999999</v>
      </c>
      <c r="L33" s="7">
        <f t="shared" si="1"/>
        <v>-9.7504624174703583E-2</v>
      </c>
    </row>
    <row r="34" spans="1:12" x14ac:dyDescent="0.25">
      <c r="A34" s="15" t="s">
        <v>98</v>
      </c>
      <c r="B34" s="23" t="s">
        <v>60</v>
      </c>
      <c r="C34" s="18">
        <v>1.05</v>
      </c>
      <c r="D34" s="12">
        <f t="shared" si="2"/>
        <v>33.873525000000001</v>
      </c>
      <c r="E34" s="18">
        <v>1.04</v>
      </c>
      <c r="F34" s="19">
        <v>37.533183999999999</v>
      </c>
      <c r="G34" s="8">
        <f t="shared" si="0"/>
        <v>-9.7504624174703583E-2</v>
      </c>
      <c r="H34" s="18">
        <v>1.05</v>
      </c>
      <c r="I34" s="11">
        <f t="shared" si="3"/>
        <v>33.873525000000001</v>
      </c>
      <c r="J34" s="18">
        <v>1.04</v>
      </c>
      <c r="K34" s="20">
        <v>37.533183999999999</v>
      </c>
      <c r="L34" s="7">
        <f t="shared" si="1"/>
        <v>-9.7504624174703583E-2</v>
      </c>
    </row>
    <row r="35" spans="1:12" x14ac:dyDescent="0.25">
      <c r="A35" s="15" t="s">
        <v>101</v>
      </c>
      <c r="B35" s="23" t="s">
        <v>102</v>
      </c>
      <c r="C35" s="18">
        <v>0.57999999999999996</v>
      </c>
      <c r="D35" s="12">
        <f t="shared" si="2"/>
        <v>18.711089999999999</v>
      </c>
      <c r="E35" s="18">
        <v>0.52</v>
      </c>
      <c r="F35" s="19">
        <v>18.766591999999999</v>
      </c>
      <c r="G35" s="8">
        <f t="shared" si="0"/>
        <v>-2.957489564434534E-3</v>
      </c>
      <c r="H35" s="16" t="s">
        <v>52</v>
      </c>
      <c r="I35" s="11" t="s">
        <v>52</v>
      </c>
      <c r="J35" s="16" t="s">
        <v>52</v>
      </c>
      <c r="K35" s="21" t="s">
        <v>52</v>
      </c>
      <c r="L35" s="7" t="s">
        <v>52</v>
      </c>
    </row>
    <row r="36" spans="1:12" x14ac:dyDescent="0.25">
      <c r="A36" s="15" t="s">
        <v>103</v>
      </c>
      <c r="B36" s="23" t="s">
        <v>104</v>
      </c>
      <c r="C36" s="18">
        <v>1.92</v>
      </c>
      <c r="D36" s="12">
        <f t="shared" si="2"/>
        <v>61.940159999999999</v>
      </c>
      <c r="E36" s="18">
        <v>1.73</v>
      </c>
      <c r="F36" s="19">
        <v>62.435007999999996</v>
      </c>
      <c r="G36" s="8">
        <f t="shared" si="0"/>
        <v>-7.9258098277171282E-3</v>
      </c>
      <c r="H36" s="16" t="s">
        <v>52</v>
      </c>
      <c r="I36" s="11" t="s">
        <v>52</v>
      </c>
      <c r="J36" s="16" t="s">
        <v>52</v>
      </c>
      <c r="K36" s="21" t="s">
        <v>52</v>
      </c>
      <c r="L36" s="7" t="s">
        <v>52</v>
      </c>
    </row>
    <row r="37" spans="1:12" x14ac:dyDescent="0.25">
      <c r="A37" s="15" t="s">
        <v>105</v>
      </c>
      <c r="B37" s="23" t="s">
        <v>106</v>
      </c>
      <c r="C37" s="13">
        <v>1.5</v>
      </c>
      <c r="D37" s="12">
        <f t="shared" si="2"/>
        <v>48.390749999999997</v>
      </c>
      <c r="E37" s="13">
        <v>1.43</v>
      </c>
      <c r="F37" s="19">
        <v>51.608127999999994</v>
      </c>
      <c r="G37" s="8">
        <f t="shared" si="0"/>
        <v>-6.2342466675016715E-2</v>
      </c>
      <c r="H37" s="18">
        <v>0.92</v>
      </c>
      <c r="I37" s="11">
        <f t="shared" si="3"/>
        <v>29.679660000000002</v>
      </c>
      <c r="J37" s="18">
        <v>0.91</v>
      </c>
      <c r="K37" s="19">
        <v>32.841535999999998</v>
      </c>
      <c r="L37" s="7">
        <f t="shared" si="1"/>
        <v>-9.6276739309635095E-2</v>
      </c>
    </row>
    <row r="38" spans="1:12" x14ac:dyDescent="0.25">
      <c r="A38" s="21">
        <v>99458</v>
      </c>
      <c r="B38" s="25" t="s">
        <v>111</v>
      </c>
      <c r="C38" s="21">
        <v>1.2</v>
      </c>
      <c r="D38" s="12">
        <f>C38*32.2605</f>
        <v>38.712600000000002</v>
      </c>
      <c r="E38" s="21">
        <v>1.17</v>
      </c>
      <c r="F38" s="19">
        <v>42.224831999999992</v>
      </c>
      <c r="G38" s="8">
        <f>(D38-F38)/F38</f>
        <v>-8.3179300748905075E-2</v>
      </c>
      <c r="H38" s="21">
        <v>0.92</v>
      </c>
      <c r="I38" s="11">
        <f>H38*32.2605</f>
        <v>29.679660000000002</v>
      </c>
      <c r="J38" s="21">
        <v>0.91</v>
      </c>
      <c r="K38" s="19">
        <v>32.841535999999998</v>
      </c>
      <c r="L38" s="21" t="s">
        <v>52</v>
      </c>
    </row>
    <row r="39" spans="1:12" x14ac:dyDescent="0.25">
      <c r="A39" s="15" t="s">
        <v>35</v>
      </c>
      <c r="B39" s="23" t="s">
        <v>77</v>
      </c>
      <c r="C39" s="12" t="s">
        <v>52</v>
      </c>
      <c r="D39" s="12" t="s">
        <v>52</v>
      </c>
      <c r="E39" s="12" t="s">
        <v>52</v>
      </c>
      <c r="F39" s="13" t="s">
        <v>52</v>
      </c>
      <c r="G39" s="8" t="s">
        <v>52</v>
      </c>
      <c r="H39" s="18">
        <v>22.93</v>
      </c>
      <c r="I39" s="11">
        <f t="shared" si="3"/>
        <v>739.73326499999996</v>
      </c>
      <c r="J39" s="18">
        <v>22.49</v>
      </c>
      <c r="K39" s="12">
        <v>811.65510399999994</v>
      </c>
      <c r="L39" s="7">
        <f t="shared" si="1"/>
        <v>-8.8611330903427654E-2</v>
      </c>
    </row>
    <row r="40" spans="1:12" x14ac:dyDescent="0.25">
      <c r="A40" s="15" t="s">
        <v>36</v>
      </c>
      <c r="B40" s="23" t="s">
        <v>76</v>
      </c>
      <c r="C40" s="12" t="s">
        <v>52</v>
      </c>
      <c r="D40" s="12" t="s">
        <v>52</v>
      </c>
      <c r="E40" s="12" t="s">
        <v>52</v>
      </c>
      <c r="F40" s="13" t="s">
        <v>52</v>
      </c>
      <c r="G40" s="8" t="s">
        <v>52</v>
      </c>
      <c r="H40" s="18">
        <v>11.66</v>
      </c>
      <c r="I40" s="11">
        <f t="shared" si="3"/>
        <v>376.15743000000003</v>
      </c>
      <c r="J40" s="18">
        <v>11.37</v>
      </c>
      <c r="K40" s="12">
        <v>410.33875199999994</v>
      </c>
      <c r="L40" s="7">
        <f t="shared" si="1"/>
        <v>-8.3300253347750874E-2</v>
      </c>
    </row>
    <row r="41" spans="1:12" x14ac:dyDescent="0.25">
      <c r="A41" s="15" t="s">
        <v>75</v>
      </c>
      <c r="B41" s="23" t="s">
        <v>53</v>
      </c>
      <c r="C41" s="18">
        <v>2.74</v>
      </c>
      <c r="D41" s="12">
        <f t="shared" si="2"/>
        <v>88.393770000000004</v>
      </c>
      <c r="E41" s="18">
        <v>2.56</v>
      </c>
      <c r="F41" s="12">
        <v>92.389375999999999</v>
      </c>
      <c r="G41" s="8">
        <f t="shared" si="0"/>
        <v>-4.3247461699492319E-2</v>
      </c>
      <c r="H41" s="18">
        <v>1.52</v>
      </c>
      <c r="I41" s="11">
        <f t="shared" si="3"/>
        <v>49.035960000000003</v>
      </c>
      <c r="J41" s="18">
        <v>1.48</v>
      </c>
      <c r="K41" s="12">
        <v>53.412607999999999</v>
      </c>
      <c r="L41" s="7">
        <f t="shared" si="1"/>
        <v>-8.1940353858025353E-2</v>
      </c>
    </row>
    <row r="42" spans="1:12" x14ac:dyDescent="0.25">
      <c r="A42" s="15" t="s">
        <v>74</v>
      </c>
      <c r="B42" s="23" t="s">
        <v>54</v>
      </c>
      <c r="C42" s="18">
        <v>1.28</v>
      </c>
      <c r="D42" s="12">
        <f t="shared" si="2"/>
        <v>41.293440000000004</v>
      </c>
      <c r="E42" s="18">
        <v>1.24</v>
      </c>
      <c r="F42" s="12">
        <v>44.751103999999998</v>
      </c>
      <c r="G42" s="8">
        <f t="shared" si="0"/>
        <v>-7.7264328495672288E-2</v>
      </c>
      <c r="H42" s="18">
        <v>0.74</v>
      </c>
      <c r="I42" s="11">
        <f t="shared" si="3"/>
        <v>23.872769999999999</v>
      </c>
      <c r="J42" s="18">
        <v>0.73</v>
      </c>
      <c r="K42" s="12">
        <v>26.345407999999999</v>
      </c>
      <c r="L42" s="7">
        <f t="shared" si="1"/>
        <v>-9.3854610260733107E-2</v>
      </c>
    </row>
    <row r="43" spans="1:12" x14ac:dyDescent="0.25">
      <c r="A43" s="15" t="s">
        <v>73</v>
      </c>
      <c r="B43" s="23" t="s">
        <v>55</v>
      </c>
      <c r="C43" s="18">
        <v>1.21</v>
      </c>
      <c r="D43" s="12">
        <f t="shared" si="2"/>
        <v>39.035204999999998</v>
      </c>
      <c r="E43" s="18">
        <v>1.17</v>
      </c>
      <c r="F43" s="12">
        <v>42.224831999999992</v>
      </c>
      <c r="G43" s="8">
        <f t="shared" si="0"/>
        <v>-7.5539128255146054E-2</v>
      </c>
      <c r="H43" s="18">
        <v>0.92</v>
      </c>
      <c r="I43" s="11">
        <f t="shared" si="3"/>
        <v>29.679660000000002</v>
      </c>
      <c r="J43" s="18">
        <v>0.91</v>
      </c>
      <c r="K43" s="12">
        <v>32.841535999999998</v>
      </c>
      <c r="L43" s="7">
        <f t="shared" si="1"/>
        <v>-9.6276739309635095E-2</v>
      </c>
    </row>
    <row r="44" spans="1:12" x14ac:dyDescent="0.25">
      <c r="A44" s="15" t="s">
        <v>99</v>
      </c>
      <c r="B44" s="23" t="s">
        <v>58</v>
      </c>
      <c r="C44" s="18">
        <v>2.41</v>
      </c>
      <c r="D44" s="12">
        <f t="shared" si="2"/>
        <v>77.747805</v>
      </c>
      <c r="E44" s="18">
        <v>2.33</v>
      </c>
      <c r="F44" s="19">
        <v>84.088768000000002</v>
      </c>
      <c r="G44" s="8">
        <f t="shared" si="0"/>
        <v>-7.5407966495596682E-2</v>
      </c>
      <c r="H44" s="18">
        <v>2.41</v>
      </c>
      <c r="I44" s="11">
        <f t="shared" si="3"/>
        <v>77.747805</v>
      </c>
      <c r="J44" s="18">
        <v>2.33</v>
      </c>
      <c r="K44" s="19">
        <v>84.088768000000002</v>
      </c>
      <c r="L44" s="7">
        <f t="shared" si="1"/>
        <v>-7.5407966495596682E-2</v>
      </c>
    </row>
    <row r="45" spans="1:12" x14ac:dyDescent="0.25">
      <c r="A45" s="15" t="s">
        <v>39</v>
      </c>
      <c r="B45" s="23" t="s">
        <v>40</v>
      </c>
      <c r="C45" s="18">
        <v>6.12</v>
      </c>
      <c r="D45" s="12">
        <f t="shared" si="2"/>
        <v>197.43425999999999</v>
      </c>
      <c r="E45" s="18">
        <v>5.2</v>
      </c>
      <c r="F45" s="12">
        <v>187.66592</v>
      </c>
      <c r="G45" s="8">
        <f t="shared" si="0"/>
        <v>5.2051752390631152E-2</v>
      </c>
      <c r="H45" s="18">
        <v>4.21</v>
      </c>
      <c r="I45" s="11">
        <f t="shared" si="3"/>
        <v>135.81670500000001</v>
      </c>
      <c r="J45" s="18">
        <v>3.48</v>
      </c>
      <c r="K45" s="12">
        <v>125.59180799999999</v>
      </c>
      <c r="L45" s="7">
        <f t="shared" si="1"/>
        <v>8.1413725646819479E-2</v>
      </c>
    </row>
    <row r="46" spans="1:12" x14ac:dyDescent="0.25">
      <c r="A46" s="15" t="s">
        <v>41</v>
      </c>
      <c r="B46" s="23" t="s">
        <v>42</v>
      </c>
      <c r="C46" s="18">
        <v>8.2799999999999994</v>
      </c>
      <c r="D46" s="12">
        <f t="shared" si="2"/>
        <v>267.11694</v>
      </c>
      <c r="E46" s="18">
        <v>6.87</v>
      </c>
      <c r="F46" s="12">
        <v>247.93555199999997</v>
      </c>
      <c r="G46" s="8">
        <f t="shared" si="0"/>
        <v>7.7364411216024512E-2</v>
      </c>
      <c r="H46" s="18">
        <v>5.73</v>
      </c>
      <c r="I46" s="11">
        <f t="shared" si="3"/>
        <v>184.85266500000003</v>
      </c>
      <c r="J46" s="18">
        <v>4.59</v>
      </c>
      <c r="K46" s="12">
        <v>165.65126399999997</v>
      </c>
      <c r="L46" s="7">
        <f t="shared" si="1"/>
        <v>0.11591460600022989</v>
      </c>
    </row>
    <row r="47" spans="1:12" x14ac:dyDescent="0.25">
      <c r="A47" s="15" t="s">
        <v>64</v>
      </c>
      <c r="B47" s="23" t="s">
        <v>63</v>
      </c>
      <c r="C47" s="18">
        <v>1.05</v>
      </c>
      <c r="D47" s="12">
        <f t="shared" si="2"/>
        <v>33.873525000000001</v>
      </c>
      <c r="E47" s="18">
        <v>1.02</v>
      </c>
      <c r="F47" s="5">
        <v>36.811391999999998</v>
      </c>
      <c r="G47" s="8">
        <f t="shared" si="0"/>
        <v>-7.9808636413423242E-2</v>
      </c>
      <c r="H47" s="18">
        <v>0.96</v>
      </c>
      <c r="I47" s="11">
        <f t="shared" si="3"/>
        <v>30.970079999999999</v>
      </c>
      <c r="J47" s="18">
        <v>0.94</v>
      </c>
      <c r="K47" s="5">
        <v>33.924223999999995</v>
      </c>
      <c r="L47" s="7">
        <f t="shared" si="1"/>
        <v>-8.7080665426569406E-2</v>
      </c>
    </row>
    <row r="48" spans="1:12" x14ac:dyDescent="0.25">
      <c r="A48" s="15" t="s">
        <v>62</v>
      </c>
      <c r="B48" s="23" t="s">
        <v>61</v>
      </c>
      <c r="C48" s="18">
        <v>1.97</v>
      </c>
      <c r="D48" s="12">
        <f t="shared" si="2"/>
        <v>63.553184999999999</v>
      </c>
      <c r="E48" s="18">
        <v>1.91</v>
      </c>
      <c r="F48" s="5">
        <v>68.931135999999995</v>
      </c>
      <c r="G48" s="8">
        <f t="shared" si="0"/>
        <v>-7.8019184247884676E-2</v>
      </c>
      <c r="H48" s="18">
        <v>1.88</v>
      </c>
      <c r="I48" s="11">
        <f t="shared" si="3"/>
        <v>60.649739999999994</v>
      </c>
      <c r="J48" s="18">
        <v>1.83</v>
      </c>
      <c r="K48" s="5">
        <v>66.043967999999992</v>
      </c>
      <c r="L48" s="7">
        <f t="shared" si="1"/>
        <v>-8.1676315996034629E-2</v>
      </c>
    </row>
    <row r="49" spans="1:12" x14ac:dyDescent="0.25">
      <c r="A49" s="15" t="s">
        <v>56</v>
      </c>
      <c r="B49" s="23" t="s">
        <v>57</v>
      </c>
      <c r="C49" s="18">
        <v>1.83</v>
      </c>
      <c r="D49" s="12">
        <f t="shared" si="2"/>
        <v>59.036715000000001</v>
      </c>
      <c r="E49" s="18">
        <v>1.76</v>
      </c>
      <c r="F49" s="12">
        <v>63.517695999999994</v>
      </c>
      <c r="G49" s="8">
        <f t="shared" si="0"/>
        <v>-7.0546970091610275E-2</v>
      </c>
      <c r="H49" s="18">
        <v>1.32</v>
      </c>
      <c r="I49" s="11">
        <f t="shared" si="3"/>
        <v>42.583860000000001</v>
      </c>
      <c r="J49" s="18">
        <v>1.29</v>
      </c>
      <c r="K49" s="12">
        <v>46.555583999999996</v>
      </c>
      <c r="L49" s="7">
        <f t="shared" si="1"/>
        <v>-8.5311441909954239E-2</v>
      </c>
    </row>
    <row r="50" spans="1:12" x14ac:dyDescent="0.25">
      <c r="A50" s="21" t="s">
        <v>113</v>
      </c>
      <c r="B50" s="25" t="s">
        <v>114</v>
      </c>
      <c r="C50" s="21">
        <v>2.64</v>
      </c>
      <c r="D50" s="12">
        <f t="shared" si="2"/>
        <v>85.167720000000003</v>
      </c>
      <c r="E50" s="21">
        <v>2.5499999999999998</v>
      </c>
      <c r="F50" s="19">
        <v>92.028479999999988</v>
      </c>
      <c r="G50" s="8">
        <f t="shared" si="0"/>
        <v>-7.4550400050071297E-2</v>
      </c>
      <c r="H50" s="21">
        <v>2.2200000000000002</v>
      </c>
      <c r="I50" s="11">
        <f t="shared" si="3"/>
        <v>71.618310000000008</v>
      </c>
      <c r="J50" s="21">
        <v>2.1800000000000002</v>
      </c>
      <c r="K50" s="19">
        <v>78.675327999999993</v>
      </c>
      <c r="L50" s="21" t="s">
        <v>52</v>
      </c>
    </row>
    <row r="51" spans="1:12" x14ac:dyDescent="0.25">
      <c r="A51" s="21" t="s">
        <v>115</v>
      </c>
      <c r="B51" s="25" t="s">
        <v>116</v>
      </c>
      <c r="C51" s="21">
        <v>1.1299999999999999</v>
      </c>
      <c r="D51" s="12">
        <f t="shared" si="2"/>
        <v>36.454364999999996</v>
      </c>
      <c r="E51" s="21">
        <v>1.1000000000000001</v>
      </c>
      <c r="F51" s="19">
        <v>39.698560000000001</v>
      </c>
      <c r="G51" s="8">
        <f t="shared" si="0"/>
        <v>-8.172072236373322E-2</v>
      </c>
      <c r="H51" s="21">
        <v>1.1299999999999999</v>
      </c>
      <c r="I51" s="11">
        <f t="shared" si="3"/>
        <v>36.454364999999996</v>
      </c>
      <c r="J51" s="21">
        <v>1.1000000000000001</v>
      </c>
      <c r="K51" s="19">
        <v>39.698560000000001</v>
      </c>
      <c r="L51" s="21" t="s">
        <v>52</v>
      </c>
    </row>
  </sheetData>
  <mergeCells count="12">
    <mergeCell ref="H4:I4"/>
    <mergeCell ref="J4:K4"/>
    <mergeCell ref="L4:L5"/>
    <mergeCell ref="A3:A5"/>
    <mergeCell ref="B3:B5"/>
    <mergeCell ref="C4:D4"/>
    <mergeCell ref="A1:L1"/>
    <mergeCell ref="A2:L2"/>
    <mergeCell ref="C3:G3"/>
    <mergeCell ref="H3:L3"/>
    <mergeCell ref="E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Allergy</vt:lpstr>
      <vt:lpstr>Case sample</vt:lpstr>
      <vt:lpstr>E&amp;M</vt:lpstr>
    </vt:vector>
  </TitlesOfParts>
  <Company>Holland &amp; Knight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Lawfirm</dc:creator>
  <cp:lastModifiedBy>Michaela Hollis</cp:lastModifiedBy>
  <cp:lastPrinted>2010-11-17T18:03:17Z</cp:lastPrinted>
  <dcterms:created xsi:type="dcterms:W3CDTF">2010-07-01T20:32:45Z</dcterms:created>
  <dcterms:modified xsi:type="dcterms:W3CDTF">2020-08-05T19:28:51Z</dcterms:modified>
</cp:coreProperties>
</file>