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028"/>
  <workbookPr codeName="ThisWorkbook" autoCompressPictures="0"/>
  <bookViews>
    <workbookView xWindow="21680" yWindow="440" windowWidth="22700" windowHeight="23780" firstSheet="2" activeTab="2"/>
  </bookViews>
  <sheets>
    <sheet name="Sheet1" sheetId="1" state="hidden" r:id="rId1"/>
    <sheet name="Sheet2" sheetId="2" state="hidden" r:id="rId2"/>
    <sheet name="Loan Calculator" sheetId="3" r:id="rId3"/>
    <sheet name="Data Needed " sheetId="5" state="hidden" r:id="rId4"/>
  </sheets>
  <definedNames>
    <definedName name="ESignDate01">'Loan Calculator'!$K$62</definedName>
    <definedName name="ESignUser01">'Loan Calculator'!$J$62</definedName>
    <definedName name="_xlnm.Print_Area" localSheetId="2">'Loan Calculator'!$A$1:$H$63</definedName>
    <definedName name="_xlnm.Print_Area" localSheetId="0">Sheet1!$B$6:$F$62</definedName>
  </definedNames>
  <calcPr calcId="15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3" l="1"/>
  <c r="E18" i="3"/>
  <c r="E19" i="3"/>
  <c r="E20" i="3"/>
  <c r="E23" i="3"/>
  <c r="E24" i="3"/>
  <c r="E25" i="3"/>
  <c r="E29" i="3"/>
  <c r="D28" i="3"/>
  <c r="D22" i="3"/>
  <c r="D16" i="3"/>
  <c r="E26" i="3"/>
  <c r="E31" i="3"/>
  <c r="E32" i="3"/>
  <c r="E38" i="3"/>
  <c r="E27" i="1"/>
  <c r="E52" i="1"/>
  <c r="D54" i="1"/>
  <c r="D32" i="1"/>
  <c r="E31" i="1"/>
  <c r="E30" i="1"/>
  <c r="E29" i="1"/>
  <c r="E28" i="1"/>
  <c r="E25" i="1"/>
  <c r="E46" i="1"/>
  <c r="E32" i="1"/>
  <c r="E33" i="1"/>
  <c r="E54" i="1"/>
  <c r="E58" i="1"/>
  <c r="E37" i="1"/>
  <c r="E60" i="1"/>
  <c r="E62" i="1"/>
</calcChain>
</file>

<file path=xl/sharedStrings.xml><?xml version="1.0" encoding="utf-8"?>
<sst xmlns="http://schemas.openxmlformats.org/spreadsheetml/2006/main" count="230" uniqueCount="200">
  <si>
    <t>SBA Paycheck Protection Program</t>
  </si>
  <si>
    <t>Application Addendum</t>
  </si>
  <si>
    <t>CARD ID:</t>
  </si>
  <si>
    <t>Borrower Name:</t>
  </si>
  <si>
    <t>Date:</t>
  </si>
  <si>
    <t>Further Elgibility Questionnaire</t>
  </si>
  <si>
    <t>If Customer has an existing credit relationship with South State, is Risk Rating at time of application a 40 or less?</t>
  </si>
  <si>
    <t>Lender Name:</t>
  </si>
  <si>
    <t>Resp Code:</t>
  </si>
  <si>
    <t>Loan Information:</t>
  </si>
  <si>
    <t>Yes</t>
  </si>
  <si>
    <t>No</t>
  </si>
  <si>
    <t>N/A</t>
  </si>
  <si>
    <t>Loan Amount Calculator</t>
  </si>
  <si>
    <t xml:space="preserve">    Salaries, wages, commissions, vacation and sick pay (not to exceed $100K</t>
  </si>
  <si>
    <t xml:space="preserve">    Group Health Insurance</t>
  </si>
  <si>
    <t xml:space="preserve">    Retirement Benefit Costs</t>
  </si>
  <si>
    <t xml:space="preserve">    State/Local Taxes on Employee Compensation (i.e., employer U.C. tax)</t>
  </si>
  <si>
    <t xml:space="preserve">    Self-Employed Income (and subcontractors) not to exceed $100K per year</t>
  </si>
  <si>
    <t xml:space="preserve">      per self-employed prorated for the period February 15, 2020 to June 30, 2020</t>
  </si>
  <si>
    <t>Form W-3</t>
  </si>
  <si>
    <t>Form 940</t>
  </si>
  <si>
    <t>Annual Tax Form for reporting FUTA liability to the IRS</t>
  </si>
  <si>
    <t>Form 941</t>
  </si>
  <si>
    <t>Form W-2</t>
  </si>
  <si>
    <t>One or Multiple W-2 forms</t>
  </si>
  <si>
    <t>Used to report payroll taxes and employee wages</t>
  </si>
  <si>
    <t>Form 944</t>
  </si>
  <si>
    <t>For businesses that report federal income &amp; FICA taxes annually</t>
  </si>
  <si>
    <t>Form 1094-B</t>
  </si>
  <si>
    <t>Summarizes Form 1095-B, icnluding health insurance offered</t>
  </si>
  <si>
    <t>Form 1095-B</t>
  </si>
  <si>
    <t>Used to report employees self-insured health plan</t>
  </si>
  <si>
    <t>Form 1095-C</t>
  </si>
  <si>
    <t>Employee health care coverage information</t>
  </si>
  <si>
    <t>Summary of W-2 Forms - includes Total compensation, taxes, medicare wages, SS wages, and Federal income taxes withheld</t>
  </si>
  <si>
    <r>
      <t xml:space="preserve">Confirming Documentation Options </t>
    </r>
    <r>
      <rPr>
        <sz val="11"/>
        <color rgb="FFFF0000"/>
        <rFont val="Calibri"/>
        <family val="2"/>
        <scheme val="minor"/>
      </rPr>
      <t>(waiting for guidance on these)</t>
    </r>
  </si>
  <si>
    <t>Last 12 Months</t>
  </si>
  <si>
    <t>Avg. Monthly</t>
  </si>
  <si>
    <t>Business Tax Return</t>
  </si>
  <si>
    <t>To confirm ownership</t>
  </si>
  <si>
    <t>Form 1099-MISC</t>
  </si>
  <si>
    <t>Independent Contractor proof of income</t>
  </si>
  <si>
    <t>Costs Incurred During the "Covered" Period (8 weeks following loan origination):</t>
  </si>
  <si>
    <t>Payroll Costs (defined above)</t>
  </si>
  <si>
    <t>Earnings from Self-Employment (if applicable)</t>
  </si>
  <si>
    <t>Rent</t>
  </si>
  <si>
    <t>Utiltities</t>
  </si>
  <si>
    <t xml:space="preserve">Interest on Covered Mortgages (on real or personal property) </t>
  </si>
  <si>
    <t>Tentative Loan Forgiveness (before required reductions)</t>
  </si>
  <si>
    <t>LESS:  Required Reductions in Loan Forgiveness:</t>
  </si>
  <si>
    <t xml:space="preserve">            Number of Employees:</t>
  </si>
  <si>
    <t xml:space="preserve">            Lesser of (at borrower's choice):</t>
  </si>
  <si>
    <t xml:space="preserve">               Monthly Average FTE's for the period February 15 to June 30, 2019</t>
  </si>
  <si>
    <t xml:space="preserve">               Monthly Average FTE's for the period January 1 to February 29, 2020**</t>
  </si>
  <si>
    <t xml:space="preserve">            % Reduction</t>
  </si>
  <si>
    <t xml:space="preserve">            Compensation Reduction:</t>
  </si>
  <si>
    <t xml:space="preserve">            Individual Employee Compensation Reduction in Excess of 25%</t>
  </si>
  <si>
    <t xml:space="preserve">               Compared to the Most Recent Full Quarter Before Origination of Loan***</t>
  </si>
  <si>
    <t xml:space="preserve">            Tentative Loan Forgiveness</t>
  </si>
  <si>
    <t>BALANCE OF LOAN NOT FORGIVEN (if any)</t>
  </si>
  <si>
    <t>Loan Forgiveness Estimate</t>
  </si>
  <si>
    <t>x 2.5 Months</t>
  </si>
  <si>
    <t>Subtotal</t>
  </si>
  <si>
    <t>Max Loan Amount</t>
  </si>
  <si>
    <t xml:space="preserve">               Monthly Average FTE's for the 8 weeks following Loan origination</t>
  </si>
  <si>
    <t>MM Notes</t>
  </si>
  <si>
    <t>Any other eligibility questions?</t>
  </si>
  <si>
    <t>Manually calculated?  Over 8 week period?</t>
  </si>
  <si>
    <t>ESTIMATED LOAN FORGIVENESS</t>
  </si>
  <si>
    <t>Confirming Document</t>
  </si>
  <si>
    <t>Payroll records or register; IRS Form 941, line 2 for the last 4 quarters or IRS Form 944, line 1</t>
  </si>
  <si>
    <t>IRS Form 1040, Schedule C, line 31</t>
  </si>
  <si>
    <t>Cap any comp. OVER $100k</t>
  </si>
  <si>
    <t>To Do;</t>
  </si>
  <si>
    <t>Check Marks / Hard stops</t>
  </si>
  <si>
    <t>FIS ID?</t>
  </si>
  <si>
    <t>(+) Outstanding Amount of an EIDL loan made between 1/31/2020 and 4/3/2020</t>
  </si>
  <si>
    <t>(-) Amount of any "advance" under an EIDL COVID-19 loan</t>
  </si>
  <si>
    <t>Sugg. Documentation</t>
  </si>
  <si>
    <t>Separate out a (-) for &gt;$100k</t>
  </si>
  <si>
    <t xml:space="preserve">      per employee) other than qualified sick or family leave (must be in U.S)</t>
  </si>
  <si>
    <t>Do we need these?</t>
  </si>
  <si>
    <t>Is this for 1099 employees?</t>
  </si>
  <si>
    <t>Do we need Employee Tax Witholdings?</t>
  </si>
  <si>
    <t>What about companies started after June 30 2019?  Just use Jan and Feb</t>
  </si>
  <si>
    <t>"Last 12 months OR Jan/Feb 2020"?</t>
  </si>
  <si>
    <t>likely remove</t>
  </si>
  <si>
    <t>Separate out &gt;$100k calculation</t>
  </si>
  <si>
    <t>What documentation do we need?</t>
  </si>
  <si>
    <t>What about paying over what you used to pay?</t>
  </si>
  <si>
    <t>Forgiveness</t>
  </si>
  <si>
    <t>FTE (retained / rehired)</t>
  </si>
  <si>
    <t>payroll size</t>
  </si>
  <si>
    <t>How much was non-payroll expenses?</t>
  </si>
  <si>
    <t>How many EE's made over $100k</t>
  </si>
  <si>
    <t>payroll</t>
  </si>
  <si>
    <t>Group Health Insurance costs</t>
  </si>
  <si>
    <t>Retirement Benefit costs</t>
  </si>
  <si>
    <t>Documentation Guidance</t>
  </si>
  <si>
    <t>Notes</t>
  </si>
  <si>
    <t>Was business established prior to June 30, 2019?</t>
  </si>
  <si>
    <t xml:space="preserve">Salaries, wages, commissions, vacation and sick pay </t>
  </si>
  <si>
    <t>Wages, commissions, income, or net earnings from self-employment or similar compensation</t>
  </si>
  <si>
    <t>2)  Health care benefits (including group health insurance)</t>
  </si>
  <si>
    <t xml:space="preserve">3)  Interest on mortgages (not principal) </t>
  </si>
  <si>
    <t>4)  Rent (including rent under a lease agreement)</t>
  </si>
  <si>
    <t>5)  Utilities</t>
  </si>
  <si>
    <t xml:space="preserve">6)  Interest on any other debt obligations that were incurred before the covered period (February 15, 2020).  </t>
  </si>
  <si>
    <t>1)  Payroll costs (as defined in the calculator)</t>
  </si>
  <si>
    <t>FINANCIAL DATA NEEDED - 7(a) SBA LOAN AND FORGIVENESS UNDER THE CARES ACT</t>
  </si>
  <si>
    <t>Checklist of Documentation Required</t>
  </si>
  <si>
    <t>rev 3/28/20</t>
  </si>
  <si>
    <t>The SBA loans under Section 1102 of the CARES Act (sometimes referred to as "7(a) Loans") which are eligble for forgiveness</t>
  </si>
  <si>
    <t>are available to employers with less than 500 employees.  Such loans will be handled through the client's lender (bank) and</t>
  </si>
  <si>
    <t>guaranteed 100% by the SBA.  These are non-recourse loans.</t>
  </si>
  <si>
    <t>Banks will need the following financial information in order to process the SBA loan application:</t>
  </si>
  <si>
    <t>This information will be needed to present to the bank to apply for the loan:</t>
  </si>
  <si>
    <t>1)</t>
  </si>
  <si>
    <t xml:space="preserve">Copies of payroll tax reports file with the IRS (including Forms 941, 940, state income and unemployment </t>
  </si>
  <si>
    <t xml:space="preserve">tax filing reports) for the entire year of 2019 and first quarter of 2020 (if available) should be presented. </t>
  </si>
  <si>
    <t>2)</t>
  </si>
  <si>
    <t>Copies of payroll reports for each pay period for the preceding 12 months.  Such reports should include</t>
  </si>
  <si>
    <t xml:space="preserve">gross wages including PTO (which might include vacation, sick, and other PTO).  This includes payroll </t>
  </si>
  <si>
    <t>reports through the pay period preceding the origination of the SBA loan.</t>
  </si>
  <si>
    <t>3)</t>
  </si>
  <si>
    <t>Documentation reflecting the health insurance premiums paid by the company under a group health plan</t>
  </si>
  <si>
    <t xml:space="preserve">including owners of the company for the immediately preceding 12 months prior to the date of the SBA </t>
  </si>
  <si>
    <t xml:space="preserve">loan origination.  Copies of the monthly invoices should suffice. </t>
  </si>
  <si>
    <t>4)</t>
  </si>
  <si>
    <t>Documentation of all retirement plan funding by the employer for the immediately preceeding 12 months.</t>
  </si>
  <si>
    <t>Copies of workpapers, schedules and remittances to the retirement plan administrator should be sufficient.</t>
  </si>
  <si>
    <t xml:space="preserve">This information will be needed to present to the bank or SBA for Loan Forgiveness: </t>
  </si>
  <si>
    <t xml:space="preserve">tax filing reports) for the the 8 week period following the original of the loan.  </t>
  </si>
  <si>
    <t xml:space="preserve">Copies of payroll reports for each pay period for the 8 week period following the origination of the loan.  </t>
  </si>
  <si>
    <t xml:space="preserve">Gross wages including PTO (which might include vacation, sick, and other PTO) should be reflected.   </t>
  </si>
  <si>
    <t xml:space="preserve">including owners of the company for the 8 week period following the origination of the loan should be  </t>
  </si>
  <si>
    <t xml:space="preserve">provided.  Copies of the monthly invoices should suffice. </t>
  </si>
  <si>
    <t xml:space="preserve">Documentation of all retirement plan funding by the employer for the 8 weeks following the origination of </t>
  </si>
  <si>
    <t>loan should be sufficent.  Copies of workpapers, schedules and remittances to the retirement plan</t>
  </si>
  <si>
    <t xml:space="preserve">administrator should be available.  </t>
  </si>
  <si>
    <t>5)</t>
  </si>
  <si>
    <t>Copies of all lease agreements for real estate and tangible personal property should be presented along with</t>
  </si>
  <si>
    <t xml:space="preserve">proof of payment during the 8 week period followiing the loan origination date. </t>
  </si>
  <si>
    <t>6)</t>
  </si>
  <si>
    <t>Copies of all statement of interest paid on debt obligations incurred prior to February 15, 2020 indicating</t>
  </si>
  <si>
    <t>payment amounts and proof of payment for the 8 week period following the loan origination date.</t>
  </si>
  <si>
    <t>7)</t>
  </si>
  <si>
    <t>Copies of cancelled checks, statements or other evidence of utilities paid during the "covered period" for the</t>
  </si>
  <si>
    <t>8 week period following the loan origination date.</t>
  </si>
  <si>
    <t>IMPORTANT NOTES:</t>
  </si>
  <si>
    <t>Each lender may require more or less information.  In addition, each borrower will need to make a certification that the</t>
  </si>
  <si>
    <t>documentation is true and correct, the amount for which forgiveness is being requested was used to make payments to</t>
  </si>
  <si>
    <t>retain employees and to make interest payments on covered mortgage obligations, covered rent obligations and covered</t>
  </si>
  <si>
    <t>utility payments.  In addition, the SBA may request further information.  There will be NO forgiveness of the documentation</t>
  </si>
  <si>
    <t xml:space="preserve">is not presented. The SBA will render a decision within 60 days after recipt of an application for forgiveness.  The amount of </t>
  </si>
  <si>
    <t xml:space="preserve">any loan forgiveness under this program is NOT taxable income. </t>
  </si>
  <si>
    <t>To confirm ownership and business name</t>
  </si>
  <si>
    <t>To confirm amounts (wages, taxes, medicare, SS, and taxes witheld) paid to employees</t>
  </si>
  <si>
    <t>Medicare wages?  Or Gross wages?</t>
  </si>
  <si>
    <t>Group Health Plan documentation</t>
  </si>
  <si>
    <t>??</t>
  </si>
  <si>
    <t>Form 940, 941, 944</t>
  </si>
  <si>
    <t>Copies of monthly invoices paid should suffice, and Form 1095 to prove coverage</t>
  </si>
  <si>
    <t>Schedule E or C income from tax return?</t>
  </si>
  <si>
    <t>Payroll records,
Form W-3,
IRS Form 941, line 2, IRS Form 944, line 1</t>
  </si>
  <si>
    <t>Payroll Records or Register</t>
  </si>
  <si>
    <t>Form W-3 or Form W-2 (for each employee)</t>
  </si>
  <si>
    <t>Can we use 2019 FYE data?</t>
  </si>
  <si>
    <t>941 and 944 are quarterlty</t>
  </si>
  <si>
    <t>For Self-Employed and Independent Contractors</t>
  </si>
  <si>
    <t>Will the PPP loan refinance an EIDL loan?</t>
  </si>
  <si>
    <t>Disclaimer - borrower's burden to prove payment</t>
  </si>
  <si>
    <t>see guidance on that</t>
  </si>
  <si>
    <t>Disclaimers:</t>
  </si>
  <si>
    <t>Internal Financial Statements</t>
  </si>
  <si>
    <t>If Yes, What is the outstanding EIDL loan amount?</t>
  </si>
  <si>
    <t>Additional Economic Injury Disaster Loan Information</t>
  </si>
  <si>
    <t>If needed to confirm payroll, group health, retirement and other taxes paid</t>
  </si>
  <si>
    <t>Salaries, wages, commissions, vacation and sick pay 
*CAP AT $100k each*</t>
  </si>
  <si>
    <t>Recommended Documentation</t>
  </si>
  <si>
    <t>Document Purpose</t>
  </si>
  <si>
    <t>Business Tax Return and K-1s</t>
  </si>
  <si>
    <t>Payroll tax reports (by quarter if available)</t>
  </si>
  <si>
    <t>Schedule C and/or form 1099-MISC</t>
  </si>
  <si>
    <t>EIDL Loan Documentation</t>
  </si>
  <si>
    <t>For proof of EIDL loan (if being refinanced)</t>
  </si>
  <si>
    <t>For Employees paid UNDER $100,000</t>
  </si>
  <si>
    <t>For Employees paid OVER $100,000</t>
  </si>
  <si>
    <r>
      <t xml:space="preserve">Allowable Uses of Funds During the Period February 15, 2020 to June 30, 2020:  </t>
    </r>
    <r>
      <rPr>
        <i/>
        <sz val="11"/>
        <color theme="0"/>
        <rFont val="Calibri"/>
        <family val="2"/>
        <scheme val="minor"/>
      </rPr>
      <t>(at least 75% of the loan amount forgiven must be spent on payroll costs)</t>
    </r>
  </si>
  <si>
    <t>Not available until April 10th.</t>
  </si>
  <si>
    <t>Total Average Monthly Payroll</t>
  </si>
  <si>
    <t>jonakive</t>
  </si>
  <si>
    <t>Tax Identification Number (TIN):</t>
  </si>
  <si>
    <t>Estimated Loan Amount</t>
  </si>
  <si>
    <t>State and Local payroll taxes paid on EE compensation</t>
  </si>
  <si>
    <t>The terms incorporated into the calculator are subject to the requirements of the U.S. Small Business Administration Paycheck Protection Program and may change.  This template is based on interpretations of the CARES Act and U.S. Treasury guidance released on March 31, 2020 and April 2, 2020, as such guidance is amended, modified or supplemented by additional guidance from time to time thereafter. The calculations are based on information and assumptions provided by you regarding your financial situation.</t>
  </si>
  <si>
    <t xml:space="preserve">To confirm payroll amounts and number of employees for last 12 months of FYE 2019 </t>
  </si>
  <si>
    <r>
      <t xml:space="preserve"> - Combine  salaries of employees that are in each section.  I.e. If 4 EE's  make $60k each in wages, put $240k in cell D17.  If 2 EE's make $125k each, put $200k in cell D24.
- Health/Retirement/Taxes paid can be split by employees making over/under $100k  OR consolidated in one section.
-If business established AFTER 6/30/2019, base the over/under $100k on </t>
    </r>
    <r>
      <rPr>
        <u/>
        <sz val="10"/>
        <color theme="1"/>
        <rFont val="Calibri"/>
        <family val="2"/>
        <scheme val="minor"/>
      </rPr>
      <t>annualized</t>
    </r>
    <r>
      <rPr>
        <sz val="10"/>
        <color theme="1"/>
        <rFont val="Calibri"/>
        <family val="2"/>
        <scheme val="minor"/>
      </rPr>
      <t xml:space="preserve"> salary.
 - Exclude all non-US Employees
 - Exclude Independent Contractors from this section</t>
    </r>
  </si>
  <si>
    <t>Paycheck Protection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</si>
</sst>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_);_(&quot;$&quot;* \(#,##0\);_(&quot;$&quot;* &quot;-&quot;?_);_(@_)"/>
    <numFmt numFmtId="167" formatCode="[$-409]m/d/yy\ h:mm\ AM/PM;@"/>
  </numFmts>
  <fonts count="29"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1"/>
      <color theme="1"/>
      <name val="Calibri"/>
      <family val="2"/>
      <scheme val="minor"/>
    </font>
    <font>
      <i/>
      <sz val="11"/>
      <color theme="1"/>
      <name val="Calibri"/>
      <family val="2"/>
      <scheme val="minor"/>
    </font>
    <font>
      <b/>
      <i/>
      <sz val="11"/>
      <color theme="1"/>
      <name val="Calibri"/>
      <family val="2"/>
      <scheme val="minor"/>
    </font>
    <font>
      <i/>
      <sz val="8"/>
      <color theme="1"/>
      <name val="Calibri"/>
      <family val="2"/>
      <scheme val="minor"/>
    </font>
    <font>
      <b/>
      <sz val="11"/>
      <color theme="0" tint="-0.499984740745262"/>
      <name val="Calibri"/>
      <family val="2"/>
      <scheme val="minor"/>
    </font>
    <font>
      <sz val="10"/>
      <color theme="1"/>
      <name val="Calibri"/>
      <family val="2"/>
      <scheme val="minor"/>
    </font>
    <font>
      <i/>
      <sz val="10"/>
      <color theme="1"/>
      <name val="Calibri"/>
      <family val="2"/>
      <scheme val="minor"/>
    </font>
    <font>
      <b/>
      <sz val="11"/>
      <color rgb="FFFF0000"/>
      <name val="Calibri"/>
      <family val="2"/>
      <scheme val="minor"/>
    </font>
    <font>
      <u/>
      <sz val="10"/>
      <color theme="1"/>
      <name val="Calibri"/>
      <family val="2"/>
      <scheme val="minor"/>
    </font>
    <font>
      <i/>
      <sz val="11"/>
      <color theme="0"/>
      <name val="Calibri"/>
      <family val="2"/>
      <scheme val="minor"/>
    </font>
    <font>
      <sz val="9"/>
      <color theme="1"/>
      <name val="Calibri"/>
      <family val="2"/>
      <scheme val="minor"/>
    </font>
    <font>
      <b/>
      <sz val="14"/>
      <name val="Calibri"/>
      <family val="2"/>
      <scheme val="minor"/>
    </font>
    <font>
      <i/>
      <sz val="14"/>
      <name val="Calibri"/>
      <family val="2"/>
      <scheme val="minor"/>
    </font>
    <font>
      <b/>
      <u val="singleAccounting"/>
      <sz val="12"/>
      <color theme="1"/>
      <name val="Calibri"/>
      <family val="2"/>
      <scheme val="minor"/>
    </font>
    <font>
      <b/>
      <sz val="14"/>
      <color theme="1"/>
      <name val="Calibri"/>
      <family val="2"/>
      <scheme val="minor"/>
    </font>
    <font>
      <sz val="14"/>
      <color theme="1"/>
      <name val="Calibri"/>
      <family val="2"/>
      <scheme val="minor"/>
    </font>
    <font>
      <b/>
      <u/>
      <sz val="12"/>
      <color theme="0"/>
      <name val="Calibri"/>
      <family val="2"/>
      <scheme val="minor"/>
    </font>
    <font>
      <i/>
      <sz val="11"/>
      <name val="Calibri"/>
      <family val="2"/>
      <scheme val="minor"/>
    </font>
    <font>
      <sz val="11"/>
      <name val="Calibri"/>
      <family val="2"/>
      <scheme val="minor"/>
    </font>
    <font>
      <i/>
      <sz val="12"/>
      <color theme="1"/>
      <name val="Calibri"/>
      <family val="2"/>
      <scheme val="minor"/>
    </font>
    <font>
      <b/>
      <sz val="12"/>
      <name val="Calibri"/>
      <family val="2"/>
      <scheme val="minor"/>
    </font>
    <font>
      <u/>
      <sz val="11"/>
      <color theme="10"/>
      <name val="Calibri"/>
      <family val="2"/>
      <scheme val="minor"/>
    </font>
    <font>
      <u/>
      <sz val="11"/>
      <color theme="11"/>
      <name val="Calibri"/>
      <family val="2"/>
      <scheme val="minor"/>
    </font>
  </fonts>
  <fills count="15">
    <fill>
      <patternFill patternType="none"/>
    </fill>
    <fill>
      <patternFill patternType="gray125"/>
    </fill>
    <fill>
      <patternFill patternType="solid">
        <fgColor theme="7" tint="0.79998168889431442"/>
        <bgColor indexed="64"/>
      </patternFill>
    </fill>
    <fill>
      <patternFill patternType="solid">
        <fgColor theme="8" tint="-0.499984740745262"/>
        <bgColor indexed="64"/>
      </patternFill>
    </fill>
    <fill>
      <patternFill patternType="solid">
        <fgColor theme="2"/>
        <bgColor indexed="64"/>
      </patternFill>
    </fill>
    <fill>
      <patternFill patternType="solid">
        <fgColor theme="0"/>
        <bgColor indexed="64"/>
      </patternFill>
    </fill>
    <fill>
      <patternFill patternType="solid">
        <fgColor theme="6" tint="0.79998168889431442"/>
        <bgColor indexed="64"/>
      </patternFill>
    </fill>
    <fill>
      <patternFill patternType="solid">
        <fgColor theme="7"/>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FFC000"/>
        <bgColor indexed="64"/>
      </patternFill>
    </fill>
    <fill>
      <patternFill patternType="solid">
        <fgColor theme="3"/>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bottom style="thin">
        <color auto="1"/>
      </bottom>
      <diagonal/>
    </border>
    <border>
      <left/>
      <right/>
      <top/>
      <bottom style="double">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double">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s>
  <cellStyleXfs count="10">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226">
    <xf numFmtId="0" fontId="0" fillId="0" borderId="0" xfId="0"/>
    <xf numFmtId="0" fontId="0" fillId="0" borderId="0" xfId="0" applyAlignment="1">
      <alignment vertical="center" wrapText="1"/>
    </xf>
    <xf numFmtId="49" fontId="0" fillId="2" borderId="1" xfId="0" applyNumberFormat="1" applyFill="1" applyBorder="1" applyAlignment="1">
      <alignment wrapText="1"/>
    </xf>
    <xf numFmtId="0" fontId="0" fillId="3" borderId="0" xfId="0" applyFill="1"/>
    <xf numFmtId="0" fontId="1" fillId="3" borderId="0" xfId="0" applyFont="1" applyFill="1"/>
    <xf numFmtId="0" fontId="4" fillId="3" borderId="0" xfId="0" applyFont="1" applyFill="1"/>
    <xf numFmtId="0" fontId="3" fillId="4" borderId="1" xfId="0" applyFont="1" applyFill="1" applyBorder="1" applyAlignment="1">
      <alignment vertical="center" wrapText="1"/>
    </xf>
    <xf numFmtId="0" fontId="3" fillId="4" borderId="1" xfId="0" applyFont="1" applyFill="1" applyBorder="1" applyAlignment="1">
      <alignment horizontal="center"/>
    </xf>
    <xf numFmtId="164" fontId="3" fillId="0" borderId="0" xfId="1" applyNumberFormat="1" applyFont="1"/>
    <xf numFmtId="164" fontId="0" fillId="0" borderId="0" xfId="1" applyNumberFormat="1" applyFont="1"/>
    <xf numFmtId="0" fontId="0" fillId="5" borderId="5" xfId="0" applyFill="1" applyBorder="1"/>
    <xf numFmtId="0" fontId="0" fillId="5" borderId="6" xfId="0" applyFill="1" applyBorder="1"/>
    <xf numFmtId="0" fontId="0" fillId="5" borderId="7" xfId="0" applyFill="1" applyBorder="1"/>
    <xf numFmtId="0" fontId="5" fillId="5" borderId="8" xfId="0" applyFont="1" applyFill="1" applyBorder="1"/>
    <xf numFmtId="0" fontId="0" fillId="5" borderId="0" xfId="0" applyFill="1" applyBorder="1"/>
    <xf numFmtId="0" fontId="0" fillId="5" borderId="9" xfId="0" applyFill="1" applyBorder="1"/>
    <xf numFmtId="0" fontId="0" fillId="5" borderId="8" xfId="0" applyFont="1" applyFill="1" applyBorder="1"/>
    <xf numFmtId="0" fontId="0" fillId="5" borderId="10" xfId="0" applyFont="1" applyFill="1" applyBorder="1"/>
    <xf numFmtId="0" fontId="0" fillId="5" borderId="11" xfId="0" applyFill="1" applyBorder="1"/>
    <xf numFmtId="0" fontId="0" fillId="5" borderId="12" xfId="0" applyFill="1" applyBorder="1"/>
    <xf numFmtId="164" fontId="0" fillId="0" borderId="0" xfId="1" applyNumberFormat="1" applyFont="1" applyAlignment="1">
      <alignment vertical="center" wrapText="1"/>
    </xf>
    <xf numFmtId="164" fontId="3" fillId="0" borderId="0" xfId="1" applyNumberFormat="1" applyFont="1" applyAlignment="1">
      <alignment horizontal="left" vertical="center" wrapText="1"/>
    </xf>
    <xf numFmtId="164" fontId="3" fillId="0" borderId="0" xfId="1" applyNumberFormat="1" applyFont="1" applyAlignment="1">
      <alignment vertical="center" wrapText="1"/>
    </xf>
    <xf numFmtId="164" fontId="8" fillId="0" borderId="0" xfId="1" applyNumberFormat="1" applyFont="1" applyAlignment="1">
      <alignment horizontal="left" vertical="center" wrapText="1"/>
    </xf>
    <xf numFmtId="164" fontId="0" fillId="0" borderId="0" xfId="1" applyNumberFormat="1" applyFont="1" applyAlignment="1">
      <alignment horizontal="left" vertical="center" wrapText="1"/>
    </xf>
    <xf numFmtId="164" fontId="7" fillId="0" borderId="0" xfId="1" applyNumberFormat="1" applyFont="1" applyAlignment="1">
      <alignment horizontal="left" vertical="center" wrapText="1"/>
    </xf>
    <xf numFmtId="164" fontId="9" fillId="0" borderId="0" xfId="1" applyNumberFormat="1" applyFont="1" applyAlignment="1">
      <alignment horizontal="center"/>
    </xf>
    <xf numFmtId="164" fontId="0" fillId="0" borderId="0" xfId="1" applyNumberFormat="1" applyFont="1" applyFill="1" applyAlignment="1">
      <alignment horizontal="left" vertical="center" wrapText="1"/>
    </xf>
    <xf numFmtId="164" fontId="7" fillId="0" borderId="0" xfId="1" applyNumberFormat="1" applyFont="1"/>
    <xf numFmtId="164" fontId="7" fillId="0" borderId="0" xfId="1" applyNumberFormat="1" applyFont="1" applyBorder="1"/>
    <xf numFmtId="164" fontId="8" fillId="0" borderId="0" xfId="1" applyNumberFormat="1" applyFont="1" applyBorder="1" applyAlignment="1">
      <alignment horizontal="right"/>
    </xf>
    <xf numFmtId="164" fontId="0" fillId="0" borderId="0" xfId="1" applyNumberFormat="1" applyFont="1" applyBorder="1"/>
    <xf numFmtId="165" fontId="3" fillId="0" borderId="0" xfId="2" applyNumberFormat="1" applyFont="1" applyBorder="1"/>
    <xf numFmtId="165" fontId="0" fillId="2" borderId="1" xfId="2" applyNumberFormat="1" applyFont="1" applyFill="1" applyBorder="1" applyAlignment="1">
      <alignment vertical="center"/>
    </xf>
    <xf numFmtId="0" fontId="0" fillId="5" borderId="3" xfId="0" applyFill="1" applyBorder="1"/>
    <xf numFmtId="0" fontId="0" fillId="5" borderId="2" xfId="0" applyFill="1" applyBorder="1"/>
    <xf numFmtId="0" fontId="0" fillId="5" borderId="1" xfId="0" applyFill="1" applyBorder="1"/>
    <xf numFmtId="164" fontId="0" fillId="0" borderId="18" xfId="1" applyNumberFormat="1" applyFont="1" applyBorder="1" applyAlignment="1">
      <alignment horizontal="left"/>
    </xf>
    <xf numFmtId="164" fontId="0" fillId="0" borderId="13" xfId="1" applyNumberFormat="1" applyFont="1" applyBorder="1" applyAlignment="1">
      <alignment horizontal="left"/>
    </xf>
    <xf numFmtId="164" fontId="0" fillId="0" borderId="13" xfId="1" applyNumberFormat="1" applyFont="1" applyBorder="1"/>
    <xf numFmtId="165" fontId="0" fillId="2" borderId="19" xfId="2" applyNumberFormat="1" applyFont="1" applyFill="1" applyBorder="1"/>
    <xf numFmtId="164" fontId="0" fillId="2" borderId="19" xfId="1" applyNumberFormat="1" applyFont="1" applyFill="1" applyBorder="1"/>
    <xf numFmtId="164" fontId="0" fillId="0" borderId="13" xfId="1" applyNumberFormat="1" applyFont="1" applyBorder="1" applyAlignment="1">
      <alignment vertical="center" wrapText="1"/>
    </xf>
    <xf numFmtId="164" fontId="0" fillId="2" borderId="19" xfId="1" applyNumberFormat="1" applyFont="1" applyFill="1" applyBorder="1" applyAlignment="1">
      <alignment vertical="center" wrapText="1"/>
    </xf>
    <xf numFmtId="49" fontId="0" fillId="2" borderId="3" xfId="0" applyNumberFormat="1" applyFill="1" applyBorder="1" applyAlignment="1">
      <alignment wrapText="1"/>
    </xf>
    <xf numFmtId="165" fontId="10" fillId="2" borderId="1" xfId="2" applyNumberFormat="1" applyFont="1" applyFill="1" applyBorder="1" applyAlignment="1">
      <alignment vertical="center"/>
    </xf>
    <xf numFmtId="165" fontId="3" fillId="6" borderId="0" xfId="2" applyNumberFormat="1" applyFont="1" applyFill="1" applyAlignment="1">
      <alignment vertical="center" wrapText="1"/>
    </xf>
    <xf numFmtId="164" fontId="7" fillId="0" borderId="21" xfId="1" applyNumberFormat="1" applyFont="1" applyBorder="1" applyAlignment="1">
      <alignment horizontal="left" vertical="center" wrapText="1"/>
    </xf>
    <xf numFmtId="164" fontId="7" fillId="0" borderId="16" xfId="1" applyNumberFormat="1" applyFont="1" applyBorder="1" applyAlignment="1">
      <alignment horizontal="left" vertical="center" wrapText="1"/>
    </xf>
    <xf numFmtId="164" fontId="0" fillId="0" borderId="16" xfId="1" applyNumberFormat="1" applyFont="1" applyBorder="1" applyAlignment="1">
      <alignment vertical="center" wrapText="1"/>
    </xf>
    <xf numFmtId="164" fontId="9" fillId="0" borderId="14" xfId="1" applyNumberFormat="1" applyFont="1" applyBorder="1" applyAlignment="1">
      <alignment horizontal="center"/>
    </xf>
    <xf numFmtId="164" fontId="6" fillId="2" borderId="1" xfId="1" applyNumberFormat="1" applyFont="1" applyFill="1" applyBorder="1" applyAlignment="1">
      <alignment horizontal="center"/>
    </xf>
    <xf numFmtId="9" fontId="0" fillId="0" borderId="0" xfId="3" applyFont="1"/>
    <xf numFmtId="0" fontId="0" fillId="8" borderId="0" xfId="0" applyFill="1"/>
    <xf numFmtId="0" fontId="7" fillId="8" borderId="0" xfId="0" applyFont="1" applyFill="1"/>
    <xf numFmtId="0" fontId="3" fillId="8" borderId="0" xfId="0" applyFont="1" applyFill="1"/>
    <xf numFmtId="165" fontId="7" fillId="0" borderId="14" xfId="2" applyNumberFormat="1" applyFont="1" applyBorder="1"/>
    <xf numFmtId="164" fontId="6" fillId="0" borderId="21" xfId="1" applyNumberFormat="1" applyFont="1" applyBorder="1"/>
    <xf numFmtId="164" fontId="3" fillId="0" borderId="16" xfId="1" applyNumberFormat="1" applyFont="1" applyBorder="1"/>
    <xf numFmtId="164" fontId="0" fillId="0" borderId="22" xfId="1" applyNumberFormat="1" applyFont="1" applyBorder="1"/>
    <xf numFmtId="164" fontId="3" fillId="0" borderId="14" xfId="1" applyNumberFormat="1" applyFont="1" applyFill="1" applyBorder="1"/>
    <xf numFmtId="164" fontId="3" fillId="7" borderId="0" xfId="1" applyNumberFormat="1" applyFont="1" applyFill="1"/>
    <xf numFmtId="165" fontId="3" fillId="7" borderId="15" xfId="2" applyNumberFormat="1" applyFont="1" applyFill="1" applyBorder="1"/>
    <xf numFmtId="164" fontId="3" fillId="6" borderId="0" xfId="1" applyNumberFormat="1" applyFont="1" applyFill="1"/>
    <xf numFmtId="164" fontId="8" fillId="6" borderId="0" xfId="1" applyNumberFormat="1" applyFont="1" applyFill="1" applyAlignment="1">
      <alignment horizontal="right"/>
    </xf>
    <xf numFmtId="165" fontId="3" fillId="6" borderId="15" xfId="2" applyNumberFormat="1" applyFont="1" applyFill="1" applyBorder="1"/>
    <xf numFmtId="164" fontId="0" fillId="0" borderId="22" xfId="1" applyNumberFormat="1" applyFont="1" applyBorder="1" applyAlignment="1">
      <alignment horizontal="left" vertical="center" wrapText="1"/>
    </xf>
    <xf numFmtId="164" fontId="0" fillId="0" borderId="14" xfId="1" applyNumberFormat="1" applyFont="1" applyBorder="1" applyAlignment="1">
      <alignment horizontal="left" vertical="center" wrapText="1"/>
    </xf>
    <xf numFmtId="164" fontId="0" fillId="0" borderId="14" xfId="1" applyNumberFormat="1" applyFont="1" applyBorder="1" applyAlignment="1">
      <alignment vertical="center" wrapText="1"/>
    </xf>
    <xf numFmtId="164" fontId="0" fillId="0" borderId="18" xfId="1" applyNumberFormat="1" applyFont="1" applyBorder="1" applyAlignment="1">
      <alignment horizontal="left" vertical="center" wrapText="1"/>
    </xf>
    <xf numFmtId="0" fontId="0" fillId="0" borderId="13" xfId="0" applyBorder="1"/>
    <xf numFmtId="164" fontId="0" fillId="0" borderId="18" xfId="1" applyNumberFormat="1" applyFont="1" applyBorder="1" applyAlignment="1">
      <alignment horizontal="left" vertical="center"/>
    </xf>
    <xf numFmtId="164" fontId="0" fillId="6" borderId="0" xfId="1" applyNumberFormat="1" applyFont="1" applyFill="1" applyAlignment="1">
      <alignment horizontal="left" vertical="center" wrapText="1"/>
    </xf>
    <xf numFmtId="164" fontId="0" fillId="6" borderId="0" xfId="1" applyNumberFormat="1" applyFont="1" applyFill="1" applyAlignment="1">
      <alignment vertical="center" wrapText="1"/>
    </xf>
    <xf numFmtId="10" fontId="0" fillId="6" borderId="0" xfId="3" applyNumberFormat="1" applyFont="1" applyFill="1" applyAlignment="1">
      <alignment horizontal="right" vertical="center" wrapText="1"/>
    </xf>
    <xf numFmtId="0" fontId="0" fillId="6" borderId="1" xfId="0" applyFill="1" applyBorder="1" applyAlignment="1">
      <alignment horizontal="center" vertical="center"/>
    </xf>
    <xf numFmtId="165" fontId="3" fillId="0" borderId="0" xfId="0" applyNumberFormat="1" applyFont="1" applyFill="1" applyBorder="1"/>
    <xf numFmtId="0" fontId="7" fillId="0" borderId="13" xfId="0" applyFont="1" applyBorder="1" applyAlignment="1">
      <alignment horizontal="right"/>
    </xf>
    <xf numFmtId="0" fontId="0" fillId="0" borderId="0" xfId="0" applyFill="1"/>
    <xf numFmtId="0" fontId="3" fillId="0" borderId="16" xfId="0" applyFont="1" applyFill="1" applyBorder="1" applyAlignment="1">
      <alignment horizontal="right" vertical="center" wrapText="1"/>
    </xf>
    <xf numFmtId="0" fontId="3" fillId="9" borderId="21" xfId="0" applyFont="1" applyFill="1" applyBorder="1"/>
    <xf numFmtId="0" fontId="7" fillId="9" borderId="16" xfId="0" applyFont="1" applyFill="1" applyBorder="1" applyAlignment="1">
      <alignment horizontal="right"/>
    </xf>
    <xf numFmtId="165" fontId="3" fillId="9" borderId="3" xfId="0" applyNumberFormat="1" applyFont="1" applyFill="1" applyBorder="1"/>
    <xf numFmtId="0" fontId="3" fillId="7" borderId="10" xfId="0" applyFont="1" applyFill="1" applyBorder="1" applyAlignment="1">
      <alignment vertical="center" wrapText="1"/>
    </xf>
    <xf numFmtId="0" fontId="0" fillId="5" borderId="18" xfId="0" applyFill="1" applyBorder="1"/>
    <xf numFmtId="0" fontId="3" fillId="0" borderId="16" xfId="0" applyFont="1" applyFill="1" applyBorder="1"/>
    <xf numFmtId="0" fontId="7" fillId="0" borderId="16" xfId="0" applyFont="1" applyFill="1" applyBorder="1" applyAlignment="1">
      <alignment horizontal="right"/>
    </xf>
    <xf numFmtId="165" fontId="3" fillId="0" borderId="17" xfId="0" applyNumberFormat="1" applyFont="1" applyFill="1" applyBorder="1"/>
    <xf numFmtId="165" fontId="3" fillId="2" borderId="1" xfId="0" applyNumberFormat="1" applyFont="1" applyFill="1" applyBorder="1"/>
    <xf numFmtId="166" fontId="3" fillId="7" borderId="12" xfId="0" applyNumberFormat="1" applyFont="1" applyFill="1" applyBorder="1"/>
    <xf numFmtId="0" fontId="2" fillId="0" borderId="0" xfId="0" applyFont="1"/>
    <xf numFmtId="0" fontId="13" fillId="3" borderId="0" xfId="0" applyFont="1" applyFill="1"/>
    <xf numFmtId="0" fontId="2" fillId="3" borderId="0" xfId="0" applyFont="1" applyFill="1"/>
    <xf numFmtId="0" fontId="2" fillId="8" borderId="0" xfId="0" applyFont="1" applyFill="1"/>
    <xf numFmtId="0" fontId="2" fillId="10" borderId="0" xfId="0" applyFont="1" applyFill="1" applyAlignment="1">
      <alignment wrapText="1"/>
    </xf>
    <xf numFmtId="0" fontId="2" fillId="0" borderId="0" xfId="0" applyFont="1" applyAlignment="1">
      <alignment vertical="center" wrapText="1"/>
    </xf>
    <xf numFmtId="0" fontId="2" fillId="2" borderId="1" xfId="0" applyFont="1" applyFill="1" applyBorder="1" applyAlignment="1">
      <alignment horizontal="center" vertical="center"/>
    </xf>
    <xf numFmtId="0" fontId="0" fillId="0" borderId="0" xfId="0" applyProtection="1"/>
    <xf numFmtId="0" fontId="0" fillId="5" borderId="5" xfId="0" applyFill="1" applyBorder="1" applyProtection="1"/>
    <xf numFmtId="0" fontId="0" fillId="5" borderId="6" xfId="0" applyFill="1" applyBorder="1" applyProtection="1"/>
    <xf numFmtId="0" fontId="0" fillId="5" borderId="7" xfId="0" applyFill="1" applyBorder="1" applyProtection="1"/>
    <xf numFmtId="0" fontId="0" fillId="5" borderId="0" xfId="0" applyFill="1" applyBorder="1" applyProtection="1"/>
    <xf numFmtId="0" fontId="0" fillId="5" borderId="9" xfId="0" applyFill="1" applyBorder="1" applyProtection="1"/>
    <xf numFmtId="0" fontId="0" fillId="5" borderId="10" xfId="0" applyFont="1" applyFill="1" applyBorder="1" applyProtection="1"/>
    <xf numFmtId="0" fontId="0" fillId="5" borderId="11" xfId="0" applyFill="1" applyBorder="1" applyProtection="1"/>
    <xf numFmtId="0" fontId="0" fillId="5" borderId="12" xfId="0" applyFill="1" applyBorder="1" applyProtection="1"/>
    <xf numFmtId="0" fontId="0" fillId="0" borderId="18" xfId="0" applyBorder="1" applyAlignment="1" applyProtection="1">
      <alignment horizontal="left" vertical="center"/>
    </xf>
    <xf numFmtId="0" fontId="3" fillId="4" borderId="1"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xf>
    <xf numFmtId="0" fontId="0" fillId="5" borderId="1" xfId="0" applyFill="1" applyBorder="1" applyAlignment="1" applyProtection="1">
      <alignment vertical="center" wrapText="1"/>
    </xf>
    <xf numFmtId="165" fontId="10" fillId="11" borderId="1" xfId="2" applyNumberFormat="1" applyFont="1" applyFill="1" applyBorder="1" applyAlignment="1" applyProtection="1">
      <alignment vertical="center"/>
    </xf>
    <xf numFmtId="0" fontId="0" fillId="5" borderId="2" xfId="0" applyFill="1" applyBorder="1" applyAlignment="1" applyProtection="1">
      <alignment vertical="center"/>
    </xf>
    <xf numFmtId="0" fontId="0" fillId="5" borderId="1" xfId="0" applyFill="1" applyBorder="1" applyAlignment="1" applyProtection="1">
      <alignment vertical="center"/>
    </xf>
    <xf numFmtId="0" fontId="3" fillId="4" borderId="18" xfId="0" applyFont="1" applyFill="1" applyBorder="1" applyAlignment="1" applyProtection="1">
      <alignment horizontal="center" vertical="center" wrapText="1"/>
    </xf>
    <xf numFmtId="0" fontId="0" fillId="0" borderId="1" xfId="0" applyFont="1" applyBorder="1" applyAlignment="1" applyProtection="1">
      <alignment vertical="center" wrapText="1"/>
    </xf>
    <xf numFmtId="0" fontId="16" fillId="0" borderId="1" xfId="0" applyFont="1" applyBorder="1" applyAlignment="1" applyProtection="1">
      <alignment vertical="center" wrapText="1"/>
    </xf>
    <xf numFmtId="0" fontId="11" fillId="0" borderId="1" xfId="0" applyFont="1" applyBorder="1" applyAlignment="1" applyProtection="1">
      <alignment vertical="center" wrapText="1"/>
    </xf>
    <xf numFmtId="0" fontId="0" fillId="0" borderId="1" xfId="0" applyBorder="1" applyProtection="1"/>
    <xf numFmtId="0" fontId="7" fillId="0" borderId="0" xfId="0" applyFont="1" applyProtection="1"/>
    <xf numFmtId="0" fontId="17" fillId="7" borderId="18" xfId="0" applyFont="1" applyFill="1" applyBorder="1" applyAlignment="1" applyProtection="1">
      <alignment vertical="center"/>
    </xf>
    <xf numFmtId="0" fontId="18" fillId="7" borderId="13" xfId="0" applyFont="1" applyFill="1" applyBorder="1" applyAlignment="1" applyProtection="1">
      <alignment horizontal="right" vertical="center"/>
    </xf>
    <xf numFmtId="165" fontId="17" fillId="7" borderId="1" xfId="0" applyNumberFormat="1" applyFont="1" applyFill="1" applyBorder="1" applyAlignment="1" applyProtection="1">
      <alignment vertical="center"/>
    </xf>
    <xf numFmtId="0" fontId="0" fillId="0" borderId="0" xfId="0" applyAlignment="1" applyProtection="1">
      <alignment vertical="center"/>
    </xf>
    <xf numFmtId="0" fontId="3" fillId="2" borderId="1" xfId="0" applyFont="1" applyFill="1" applyBorder="1" applyAlignment="1" applyProtection="1">
      <alignment horizontal="center" vertical="center"/>
      <protection locked="0"/>
    </xf>
    <xf numFmtId="165" fontId="3" fillId="2" borderId="1" xfId="2" applyNumberFormat="1" applyFont="1" applyFill="1" applyBorder="1" applyAlignment="1" applyProtection="1">
      <alignment vertical="center"/>
      <protection locked="0"/>
    </xf>
    <xf numFmtId="165" fontId="3" fillId="2" borderId="2" xfId="2" applyNumberFormat="1" applyFont="1" applyFill="1" applyBorder="1" applyAlignment="1" applyProtection="1">
      <alignment vertical="center"/>
      <protection locked="0"/>
    </xf>
    <xf numFmtId="165" fontId="3" fillId="2" borderId="1" xfId="0" applyNumberFormat="1" applyFont="1" applyFill="1" applyBorder="1" applyAlignment="1" applyProtection="1">
      <alignment vertical="center"/>
      <protection locked="0"/>
    </xf>
    <xf numFmtId="0" fontId="0" fillId="5" borderId="0" xfId="0" applyFill="1" applyProtection="1"/>
    <xf numFmtId="0" fontId="0" fillId="5" borderId="0" xfId="0" applyFill="1" applyAlignment="1" applyProtection="1">
      <alignment vertical="center"/>
    </xf>
    <xf numFmtId="0" fontId="0" fillId="5" borderId="0" xfId="0" applyFill="1" applyAlignment="1" applyProtection="1">
      <alignment horizontal="left"/>
    </xf>
    <xf numFmtId="165" fontId="3" fillId="5" borderId="0" xfId="0" applyNumberFormat="1" applyFont="1" applyFill="1" applyBorder="1" applyProtection="1"/>
    <xf numFmtId="0" fontId="7" fillId="5" borderId="0" xfId="0" applyFont="1" applyFill="1" applyBorder="1" applyAlignment="1" applyProtection="1">
      <alignment horizontal="right"/>
    </xf>
    <xf numFmtId="43" fontId="0" fillId="0" borderId="0" xfId="1" applyFont="1"/>
    <xf numFmtId="43" fontId="9" fillId="0" borderId="0" xfId="1" applyFont="1"/>
    <xf numFmtId="43" fontId="19" fillId="0" borderId="0" xfId="1" applyFont="1" applyAlignment="1">
      <alignment horizontal="center"/>
    </xf>
    <xf numFmtId="43" fontId="0" fillId="0" borderId="3" xfId="1" applyFont="1" applyBorder="1"/>
    <xf numFmtId="43" fontId="0" fillId="0" borderId="2" xfId="1" applyFont="1" applyBorder="1"/>
    <xf numFmtId="0" fontId="0" fillId="0" borderId="0" xfId="0" applyBorder="1"/>
    <xf numFmtId="43" fontId="3" fillId="0" borderId="0" xfId="1" applyFont="1" applyBorder="1" applyAlignment="1">
      <alignment horizontal="center" vertical="center"/>
    </xf>
    <xf numFmtId="43" fontId="0" fillId="0" borderId="0" xfId="1" applyFont="1" applyBorder="1"/>
    <xf numFmtId="43" fontId="0" fillId="0" borderId="0" xfId="1" applyFont="1" applyBorder="1" applyAlignment="1">
      <alignment horizontal="center" vertical="center"/>
    </xf>
    <xf numFmtId="0" fontId="0" fillId="5" borderId="13" xfId="0" applyFill="1" applyBorder="1" applyProtection="1"/>
    <xf numFmtId="0" fontId="0" fillId="5" borderId="19" xfId="0" applyFill="1" applyBorder="1" applyProtection="1"/>
    <xf numFmtId="0" fontId="1" fillId="3" borderId="1" xfId="0" applyFont="1" applyFill="1" applyBorder="1" applyProtection="1"/>
    <xf numFmtId="0" fontId="1" fillId="3" borderId="18" xfId="0" applyFont="1" applyFill="1" applyBorder="1" applyProtection="1"/>
    <xf numFmtId="0" fontId="4" fillId="3" borderId="13" xfId="0" applyFont="1" applyFill="1" applyBorder="1" applyProtection="1"/>
    <xf numFmtId="0" fontId="8" fillId="5" borderId="0" xfId="0" applyFont="1" applyFill="1" applyProtection="1"/>
    <xf numFmtId="0" fontId="0" fillId="10" borderId="0" xfId="0" applyFill="1" applyProtection="1"/>
    <xf numFmtId="0" fontId="0" fillId="5" borderId="18" xfId="0" applyFill="1" applyBorder="1" applyAlignment="1" applyProtection="1">
      <alignment vertical="center"/>
    </xf>
    <xf numFmtId="0" fontId="20" fillId="5" borderId="8" xfId="0" applyFont="1" applyFill="1" applyBorder="1" applyProtection="1"/>
    <xf numFmtId="0" fontId="21" fillId="5" borderId="8" xfId="0" applyFont="1" applyFill="1" applyBorder="1" applyProtection="1"/>
    <xf numFmtId="0" fontId="0" fillId="0" borderId="18" xfId="0" applyBorder="1" applyProtection="1"/>
    <xf numFmtId="0" fontId="5" fillId="5" borderId="0" xfId="0" applyFont="1" applyFill="1" applyProtection="1"/>
    <xf numFmtId="0" fontId="15" fillId="12" borderId="18" xfId="0" applyFont="1" applyFill="1" applyBorder="1" applyAlignment="1" applyProtection="1">
      <alignment horizontal="right"/>
    </xf>
    <xf numFmtId="165" fontId="1" fillId="12" borderId="19" xfId="0" applyNumberFormat="1" applyFont="1" applyFill="1" applyBorder="1" applyProtection="1"/>
    <xf numFmtId="0" fontId="23" fillId="11" borderId="13" xfId="0" applyFont="1" applyFill="1" applyBorder="1" applyAlignment="1" applyProtection="1">
      <alignment horizontal="right" vertical="center"/>
    </xf>
    <xf numFmtId="165" fontId="24" fillId="11" borderId="1" xfId="0" applyNumberFormat="1" applyFont="1" applyFill="1" applyBorder="1" applyAlignment="1" applyProtection="1">
      <alignment vertical="center"/>
    </xf>
    <xf numFmtId="0" fontId="25" fillId="5" borderId="0" xfId="0" applyFont="1" applyFill="1" applyAlignment="1" applyProtection="1">
      <alignment vertical="center"/>
    </xf>
    <xf numFmtId="0" fontId="26" fillId="11" borderId="18" xfId="0" applyFont="1" applyFill="1" applyBorder="1" applyAlignment="1" applyProtection="1">
      <alignment vertical="center"/>
    </xf>
    <xf numFmtId="165" fontId="3" fillId="2" borderId="1" xfId="2" applyNumberFormat="1" applyFont="1" applyFill="1" applyBorder="1" applyAlignment="1" applyProtection="1">
      <alignment vertical="center"/>
    </xf>
    <xf numFmtId="22" fontId="0" fillId="5" borderId="0" xfId="0" applyNumberFormat="1" applyFill="1" applyAlignment="1" applyProtection="1">
      <alignment vertical="top"/>
    </xf>
    <xf numFmtId="0" fontId="0" fillId="5" borderId="0" xfId="0" applyFont="1" applyFill="1" applyProtection="1"/>
    <xf numFmtId="167" fontId="0" fillId="5" borderId="0" xfId="0" applyNumberFormat="1" applyFont="1" applyFill="1" applyAlignment="1" applyProtection="1">
      <alignment horizontal="left"/>
    </xf>
    <xf numFmtId="0" fontId="0" fillId="13" borderId="0" xfId="0" applyFill="1" applyProtection="1">
      <protection locked="0"/>
    </xf>
    <xf numFmtId="22" fontId="0" fillId="13" borderId="0" xfId="0" applyNumberFormat="1" applyFill="1" applyProtection="1">
      <protection locked="0"/>
    </xf>
    <xf numFmtId="0" fontId="1" fillId="14" borderId="18" xfId="0" applyFont="1" applyFill="1" applyBorder="1" applyProtection="1"/>
    <xf numFmtId="0" fontId="1" fillId="14" borderId="13" xfId="0" applyFont="1" applyFill="1" applyBorder="1" applyProtection="1"/>
    <xf numFmtId="0" fontId="1" fillId="14" borderId="19" xfId="0" applyFont="1" applyFill="1" applyBorder="1" applyProtection="1"/>
    <xf numFmtId="164" fontId="0" fillId="5" borderId="24" xfId="1" applyNumberFormat="1" applyFont="1" applyFill="1" applyBorder="1" applyProtection="1"/>
    <xf numFmtId="0" fontId="0" fillId="5" borderId="25" xfId="0" applyFill="1" applyBorder="1" applyProtection="1"/>
    <xf numFmtId="164" fontId="0" fillId="5" borderId="22" xfId="1" applyNumberFormat="1" applyFont="1" applyFill="1" applyBorder="1" applyProtection="1"/>
    <xf numFmtId="0" fontId="0" fillId="5" borderId="14" xfId="0" applyFill="1" applyBorder="1" applyProtection="1"/>
    <xf numFmtId="0" fontId="0" fillId="5" borderId="23" xfId="0" applyFill="1" applyBorder="1" applyProtection="1"/>
    <xf numFmtId="49" fontId="1" fillId="3" borderId="18" xfId="1" applyNumberFormat="1" applyFont="1" applyFill="1" applyBorder="1" applyProtection="1"/>
    <xf numFmtId="0" fontId="0" fillId="3" borderId="13" xfId="0" applyFill="1" applyBorder="1" applyProtection="1"/>
    <xf numFmtId="0" fontId="0" fillId="3" borderId="19" xfId="0" applyFill="1" applyBorder="1" applyProtection="1"/>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2" xfId="0" applyFont="1" applyBorder="1" applyAlignment="1">
      <alignment horizontal="left" vertical="center" wrapText="1"/>
    </xf>
    <xf numFmtId="164" fontId="3" fillId="6" borderId="16" xfId="1" applyNumberFormat="1" applyFont="1" applyFill="1" applyBorder="1" applyAlignment="1">
      <alignment horizontal="right" vertical="center" wrapText="1"/>
    </xf>
    <xf numFmtId="164" fontId="0" fillId="2" borderId="3" xfId="1" applyNumberFormat="1" applyFont="1" applyFill="1" applyBorder="1" applyAlignment="1">
      <alignment horizontal="center" vertical="center" wrapText="1"/>
    </xf>
    <xf numFmtId="164" fontId="0" fillId="2" borderId="2" xfId="1" applyNumberFormat="1" applyFont="1" applyFill="1" applyBorder="1" applyAlignment="1">
      <alignment horizontal="center" vertical="center" wrapText="1"/>
    </xf>
    <xf numFmtId="164" fontId="10" fillId="2" borderId="3" xfId="1" applyNumberFormat="1" applyFont="1" applyFill="1" applyBorder="1" applyAlignment="1">
      <alignment horizontal="center" vertical="center" wrapText="1"/>
    </xf>
    <xf numFmtId="164" fontId="10" fillId="2" borderId="2" xfId="1" applyNumberFormat="1" applyFont="1" applyFill="1" applyBorder="1" applyAlignment="1">
      <alignment horizontal="center" vertical="center" wrapText="1"/>
    </xf>
    <xf numFmtId="165" fontId="3" fillId="2" borderId="17" xfId="2" applyNumberFormat="1" applyFont="1" applyFill="1" applyBorder="1" applyAlignment="1">
      <alignment horizontal="center" vertical="center"/>
    </xf>
    <xf numFmtId="165" fontId="3" fillId="2" borderId="23" xfId="2" applyNumberFormat="1" applyFont="1" applyFill="1" applyBorder="1" applyAlignment="1">
      <alignment horizontal="center" vertical="center"/>
    </xf>
    <xf numFmtId="164" fontId="0" fillId="0" borderId="18" xfId="1" applyNumberFormat="1" applyFont="1" applyBorder="1" applyAlignment="1">
      <alignment horizontal="left" vertical="center" wrapText="1"/>
    </xf>
    <xf numFmtId="164" fontId="0" fillId="0" borderId="13" xfId="1" applyNumberFormat="1" applyFont="1" applyBorder="1" applyAlignment="1">
      <alignment horizontal="left" vertical="center" wrapText="1"/>
    </xf>
    <xf numFmtId="49" fontId="0" fillId="2" borderId="18" xfId="0" applyNumberFormat="1" applyFill="1" applyBorder="1" applyAlignment="1">
      <alignment horizontal="left" wrapText="1"/>
    </xf>
    <xf numFmtId="49" fontId="0" fillId="2" borderId="13" xfId="0" applyNumberFormat="1" applyFill="1" applyBorder="1" applyAlignment="1">
      <alignment horizontal="left" wrapText="1"/>
    </xf>
    <xf numFmtId="49" fontId="0" fillId="2" borderId="19" xfId="0" applyNumberFormat="1" applyFill="1" applyBorder="1" applyAlignment="1">
      <alignment horizontal="left" wrapText="1"/>
    </xf>
    <xf numFmtId="0" fontId="0" fillId="6" borderId="4" xfId="0" applyFill="1" applyBorder="1" applyAlignment="1">
      <alignment horizontal="center" vertical="center"/>
    </xf>
    <xf numFmtId="0" fontId="0" fillId="6" borderId="2" xfId="0" applyFill="1" applyBorder="1" applyAlignment="1">
      <alignment horizontal="center" vertical="center"/>
    </xf>
    <xf numFmtId="0" fontId="0" fillId="6" borderId="3" xfId="0" applyFill="1" applyBorder="1" applyAlignment="1">
      <alignment horizontal="center" vertical="center"/>
    </xf>
    <xf numFmtId="165" fontId="0" fillId="2" borderId="4" xfId="2" applyNumberFormat="1" applyFont="1" applyFill="1" applyBorder="1" applyAlignment="1">
      <alignment horizontal="center" vertical="center"/>
    </xf>
    <xf numFmtId="165" fontId="0" fillId="2" borderId="2" xfId="2" applyNumberFormat="1" applyFont="1" applyFill="1" applyBorder="1" applyAlignment="1">
      <alignment horizontal="center" vertical="center"/>
    </xf>
    <xf numFmtId="165" fontId="0" fillId="2" borderId="3" xfId="2" applyNumberFormat="1" applyFont="1" applyFill="1" applyBorder="1" applyAlignment="1">
      <alignment horizontal="center" vertical="center"/>
    </xf>
    <xf numFmtId="165" fontId="0" fillId="2" borderId="20" xfId="2" applyNumberFormat="1" applyFont="1" applyFill="1" applyBorder="1" applyAlignment="1">
      <alignment horizontal="center" vertical="center"/>
    </xf>
    <xf numFmtId="165" fontId="10" fillId="2" borderId="3" xfId="2" applyNumberFormat="1" applyFont="1" applyFill="1" applyBorder="1" applyAlignment="1">
      <alignment horizontal="center" vertical="center"/>
    </xf>
    <xf numFmtId="165" fontId="10" fillId="2" borderId="2" xfId="2" applyNumberFormat="1" applyFont="1" applyFill="1" applyBorder="1" applyAlignment="1">
      <alignment horizontal="center" vertical="center"/>
    </xf>
    <xf numFmtId="165" fontId="10" fillId="2" borderId="20" xfId="2" applyNumberFormat="1" applyFont="1" applyFill="1" applyBorder="1" applyAlignment="1">
      <alignment horizontal="center" vertical="center"/>
    </xf>
    <xf numFmtId="0" fontId="22" fillId="3" borderId="0" xfId="0" applyFont="1" applyFill="1" applyAlignment="1" applyProtection="1">
      <alignment horizontal="left" vertical="center"/>
    </xf>
    <xf numFmtId="0" fontId="3" fillId="4" borderId="18" xfId="0" applyFont="1" applyFill="1" applyBorder="1" applyAlignment="1" applyProtection="1">
      <alignment horizontal="left" vertical="center"/>
    </xf>
    <xf numFmtId="0" fontId="3" fillId="4" borderId="13" xfId="0" applyFont="1" applyFill="1" applyBorder="1" applyAlignment="1" applyProtection="1">
      <alignment horizontal="left" vertical="center"/>
    </xf>
    <xf numFmtId="0" fontId="3" fillId="4" borderId="19" xfId="0" applyFont="1" applyFill="1" applyBorder="1" applyAlignment="1" applyProtection="1">
      <alignment horizontal="left" vertical="center"/>
    </xf>
    <xf numFmtId="0" fontId="11" fillId="0" borderId="21" xfId="0" applyFont="1" applyBorder="1" applyAlignment="1" applyProtection="1">
      <alignment horizontal="left" vertical="center" wrapText="1"/>
    </xf>
    <xf numFmtId="0" fontId="11" fillId="0" borderId="24" xfId="0" applyFont="1" applyBorder="1" applyAlignment="1" applyProtection="1">
      <alignment horizontal="left" vertical="center" wrapText="1"/>
    </xf>
    <xf numFmtId="0" fontId="11" fillId="0" borderId="22" xfId="0" applyFont="1" applyBorder="1" applyAlignment="1" applyProtection="1">
      <alignment horizontal="left" vertical="center" wrapText="1"/>
    </xf>
    <xf numFmtId="49" fontId="0" fillId="2" borderId="18" xfId="0" applyNumberFormat="1" applyFill="1" applyBorder="1" applyAlignment="1" applyProtection="1">
      <alignment horizontal="left" wrapText="1"/>
      <protection locked="0"/>
    </xf>
    <xf numFmtId="49" fontId="0" fillId="2" borderId="19" xfId="0" applyNumberFormat="1" applyFill="1" applyBorder="1" applyAlignment="1" applyProtection="1">
      <alignment horizontal="left" wrapText="1"/>
      <protection locked="0"/>
    </xf>
    <xf numFmtId="49" fontId="0" fillId="5" borderId="18" xfId="1" applyNumberFormat="1" applyFont="1" applyFill="1" applyBorder="1" applyAlignment="1" applyProtection="1">
      <alignment horizontal="left" vertical="center" wrapText="1"/>
    </xf>
    <xf numFmtId="49" fontId="6" fillId="5" borderId="13" xfId="1" applyNumberFormat="1" applyFont="1" applyFill="1" applyBorder="1" applyAlignment="1" applyProtection="1">
      <alignment horizontal="left" vertical="center" wrapText="1"/>
    </xf>
    <xf numFmtId="49" fontId="6" fillId="5" borderId="19" xfId="1" applyNumberFormat="1" applyFont="1" applyFill="1" applyBorder="1" applyAlignment="1" applyProtection="1">
      <alignment horizontal="left" vertical="center" wrapText="1"/>
    </xf>
    <xf numFmtId="0" fontId="5" fillId="4" borderId="18" xfId="0" applyFont="1" applyFill="1" applyBorder="1" applyAlignment="1" applyProtection="1">
      <alignment horizontal="left" vertical="center"/>
    </xf>
    <xf numFmtId="0" fontId="5" fillId="4" borderId="19" xfId="0" applyFont="1" applyFill="1" applyBorder="1" applyAlignment="1" applyProtection="1">
      <alignment horizontal="left" vertical="center"/>
    </xf>
    <xf numFmtId="0" fontId="0" fillId="0" borderId="19" xfId="0" applyBorder="1" applyAlignment="1">
      <alignment horizontal="left" vertical="center"/>
    </xf>
    <xf numFmtId="0" fontId="11" fillId="0" borderId="3" xfId="0" applyFont="1" applyBorder="1" applyAlignment="1" applyProtection="1">
      <alignment horizontal="left" vertical="center" wrapText="1"/>
    </xf>
    <xf numFmtId="0" fontId="11" fillId="0" borderId="4" xfId="0" applyFont="1" applyBorder="1" applyAlignment="1" applyProtection="1">
      <alignment horizontal="left" vertical="center" wrapText="1"/>
    </xf>
    <xf numFmtId="0" fontId="11" fillId="0" borderId="2" xfId="0" applyFont="1" applyBorder="1" applyAlignment="1" applyProtection="1">
      <alignment horizontal="left" vertical="center" wrapText="1"/>
    </xf>
    <xf numFmtId="43" fontId="3" fillId="0" borderId="1" xfId="1" quotePrefix="1" applyFont="1" applyBorder="1" applyAlignment="1">
      <alignment horizontal="center" vertical="center"/>
    </xf>
    <xf numFmtId="43" fontId="0" fillId="0" borderId="1" xfId="1" applyFont="1" applyBorder="1" applyAlignment="1">
      <alignment horizontal="center" vertical="center"/>
    </xf>
    <xf numFmtId="43" fontId="5" fillId="0" borderId="0" xfId="1" applyFont="1" applyAlignment="1">
      <alignment horizontal="center"/>
    </xf>
    <xf numFmtId="43" fontId="3" fillId="0" borderId="0" xfId="1" applyFont="1" applyAlignment="1">
      <alignment horizontal="center"/>
    </xf>
    <xf numFmtId="43" fontId="19" fillId="0" borderId="0" xfId="1" applyFont="1" applyAlignment="1">
      <alignment horizontal="center"/>
    </xf>
    <xf numFmtId="43" fontId="3" fillId="0" borderId="1" xfId="1" applyFont="1" applyBorder="1" applyAlignment="1">
      <alignment horizontal="center" vertical="center"/>
    </xf>
    <xf numFmtId="43" fontId="7" fillId="0" borderId="0" xfId="1" applyFont="1" applyAlignment="1">
      <alignment horizontal="center"/>
    </xf>
  </cellXfs>
  <cellStyles count="10">
    <cellStyle name="Comma" xfId="1" builtinId="3"/>
    <cellStyle name="Currency" xfId="2" builtinId="4"/>
    <cellStyle name="Followed Hyperlink" xfId="5" builtinId="9" hidden="1"/>
    <cellStyle name="Followed Hyperlink" xfId="7" builtinId="9" hidden="1"/>
    <cellStyle name="Followed Hyperlink" xfId="9" builtinId="9" hidden="1"/>
    <cellStyle name="Hyperlink" xfId="4" builtinId="8" hidden="1"/>
    <cellStyle name="Hyperlink" xfId="6" builtinId="8" hidden="1"/>
    <cellStyle name="Hyperlink" xfId="8" builtinId="8" hidden="1"/>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979955</xdr:colOff>
      <xdr:row>5</xdr:row>
      <xdr:rowOff>33617</xdr:rowOff>
    </xdr:from>
    <xdr:to>
      <xdr:col>4</xdr:col>
      <xdr:colOff>1160605</xdr:colOff>
      <xdr:row>7</xdr:row>
      <xdr:rowOff>15127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4455" b="15195"/>
        <a:stretch>
          <a:fillRect/>
        </a:stretch>
      </xdr:blipFill>
      <xdr:spPr bwMode="auto">
        <a:xfrm>
          <a:off x="7658661" y="997323"/>
          <a:ext cx="2847650" cy="373716"/>
        </a:xfrm>
        <a:prstGeom prst="rect">
          <a:avLst/>
        </a:prstGeom>
        <a:ln w="38100" cap="sq">
          <a:noFill/>
          <a:prstDash val="solid"/>
          <a:miter lim="800000"/>
        </a:ln>
        <a:effectLst/>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4:J63"/>
  <sheetViews>
    <sheetView topLeftCell="A4" workbookViewId="0">
      <selection activeCell="I24" sqref="I24:J33"/>
    </sheetView>
  </sheetViews>
  <sheetFormatPr baseColWidth="10" defaultColWidth="8.83203125" defaultRowHeight="14" x14ac:dyDescent="0"/>
  <cols>
    <col min="2" max="2" width="73" bestFit="1" customWidth="1"/>
    <col min="3" max="3" width="20.5" customWidth="1"/>
    <col min="4" max="5" width="19.5" customWidth="1"/>
    <col min="6" max="6" width="21.6640625" customWidth="1"/>
    <col min="7" max="7" width="31.5" customWidth="1"/>
    <col min="8" max="8" width="17.1640625" customWidth="1"/>
    <col min="9" max="9" width="34.5" customWidth="1"/>
    <col min="10" max="10" width="113.83203125" bestFit="1" customWidth="1"/>
  </cols>
  <sheetData>
    <row r="4" spans="2:9" ht="15" thickBot="1"/>
    <row r="5" spans="2:9">
      <c r="B5" s="10"/>
      <c r="C5" s="11"/>
      <c r="D5" s="11"/>
      <c r="E5" s="12"/>
    </row>
    <row r="6" spans="2:9" ht="15">
      <c r="B6" s="13" t="s">
        <v>0</v>
      </c>
      <c r="C6" s="14"/>
      <c r="D6" s="14"/>
      <c r="E6" s="15"/>
    </row>
    <row r="7" spans="2:9">
      <c r="B7" s="16" t="s">
        <v>1</v>
      </c>
      <c r="C7" s="14"/>
      <c r="D7" s="14"/>
      <c r="E7" s="15"/>
    </row>
    <row r="8" spans="2:9" ht="15" thickBot="1">
      <c r="B8" s="17"/>
      <c r="C8" s="18"/>
      <c r="D8" s="18"/>
      <c r="E8" s="19"/>
    </row>
    <row r="10" spans="2:9">
      <c r="B10" s="4" t="s">
        <v>9</v>
      </c>
      <c r="C10" s="5"/>
      <c r="D10" s="5"/>
      <c r="E10" s="5"/>
      <c r="G10" s="55" t="s">
        <v>66</v>
      </c>
    </row>
    <row r="11" spans="2:9">
      <c r="B11" t="s">
        <v>4</v>
      </c>
      <c r="C11" s="2"/>
      <c r="G11" s="53"/>
    </row>
    <row r="12" spans="2:9" ht="7.5" customHeight="1">
      <c r="G12" s="53"/>
    </row>
    <row r="13" spans="2:9">
      <c r="B13" t="s">
        <v>2</v>
      </c>
      <c r="C13" s="44"/>
      <c r="G13" s="53" t="s">
        <v>76</v>
      </c>
      <c r="I13" t="s">
        <v>10</v>
      </c>
    </row>
    <row r="14" spans="2:9">
      <c r="B14" t="s">
        <v>3</v>
      </c>
      <c r="C14" s="188"/>
      <c r="D14" s="189"/>
      <c r="E14" s="190"/>
      <c r="G14" s="53"/>
      <c r="I14" t="s">
        <v>11</v>
      </c>
    </row>
    <row r="15" spans="2:9" ht="7.5" customHeight="1">
      <c r="G15" s="53"/>
      <c r="I15" t="s">
        <v>12</v>
      </c>
    </row>
    <row r="16" spans="2:9">
      <c r="B16" t="s">
        <v>7</v>
      </c>
      <c r="C16" s="188"/>
      <c r="D16" s="189"/>
      <c r="E16" s="190"/>
      <c r="G16" s="53"/>
    </row>
    <row r="17" spans="1:10">
      <c r="B17" t="s">
        <v>8</v>
      </c>
      <c r="C17" s="2"/>
      <c r="G17" s="53"/>
    </row>
    <row r="18" spans="1:10">
      <c r="G18" s="53"/>
    </row>
    <row r="19" spans="1:10">
      <c r="A19" s="90"/>
      <c r="B19" s="91" t="s">
        <v>5</v>
      </c>
      <c r="C19" s="92"/>
      <c r="D19" s="92"/>
      <c r="E19" s="92"/>
      <c r="F19" s="90"/>
      <c r="G19" s="93"/>
    </row>
    <row r="20" spans="1:10" ht="28">
      <c r="A20" s="94" t="s">
        <v>87</v>
      </c>
      <c r="B20" s="95" t="s">
        <v>6</v>
      </c>
      <c r="C20" s="96" t="s">
        <v>10</v>
      </c>
      <c r="D20" s="90"/>
      <c r="E20" s="90"/>
      <c r="F20" s="90"/>
      <c r="G20" s="93" t="s">
        <v>67</v>
      </c>
    </row>
    <row r="21" spans="1:10">
      <c r="B21" s="1"/>
      <c r="G21" s="53"/>
    </row>
    <row r="22" spans="1:10">
      <c r="B22" s="1"/>
      <c r="G22" s="53"/>
    </row>
    <row r="23" spans="1:10">
      <c r="B23" s="4" t="s">
        <v>13</v>
      </c>
      <c r="C23" s="5"/>
      <c r="D23" s="3"/>
      <c r="E23" s="3"/>
      <c r="F23" s="3"/>
      <c r="G23" s="53"/>
      <c r="I23" s="5" t="s">
        <v>36</v>
      </c>
      <c r="J23" s="5"/>
    </row>
    <row r="24" spans="1:10">
      <c r="B24" s="6"/>
      <c r="C24" s="7" t="s">
        <v>70</v>
      </c>
      <c r="D24" s="7" t="s">
        <v>37</v>
      </c>
      <c r="E24" s="7" t="s">
        <v>38</v>
      </c>
      <c r="F24" s="7" t="s">
        <v>79</v>
      </c>
      <c r="G24" s="53" t="s">
        <v>86</v>
      </c>
      <c r="I24" t="s">
        <v>39</v>
      </c>
      <c r="J24" t="s">
        <v>40</v>
      </c>
    </row>
    <row r="25" spans="1:10" ht="15" customHeight="1">
      <c r="B25" s="34" t="s">
        <v>14</v>
      </c>
      <c r="C25" s="191"/>
      <c r="D25" s="194">
        <v>150000</v>
      </c>
      <c r="E25" s="198">
        <f>D25/12</f>
        <v>12500</v>
      </c>
      <c r="F25" s="176" t="s">
        <v>71</v>
      </c>
      <c r="G25" s="53" t="s">
        <v>80</v>
      </c>
      <c r="I25" t="s">
        <v>24</v>
      </c>
      <c r="J25" t="s">
        <v>25</v>
      </c>
    </row>
    <row r="26" spans="1:10">
      <c r="B26" s="35" t="s">
        <v>81</v>
      </c>
      <c r="C26" s="192"/>
      <c r="D26" s="195"/>
      <c r="E26" s="199"/>
      <c r="F26" s="177"/>
      <c r="G26" s="53"/>
      <c r="I26" t="s">
        <v>20</v>
      </c>
      <c r="J26" t="s">
        <v>35</v>
      </c>
    </row>
    <row r="27" spans="1:10">
      <c r="B27" s="36" t="s">
        <v>15</v>
      </c>
      <c r="C27" s="75"/>
      <c r="D27" s="33">
        <v>0</v>
      </c>
      <c r="E27" s="45">
        <f>D27/12</f>
        <v>0</v>
      </c>
      <c r="F27" s="177"/>
      <c r="G27" s="53" t="s">
        <v>95</v>
      </c>
      <c r="I27" t="s">
        <v>21</v>
      </c>
      <c r="J27" t="s">
        <v>22</v>
      </c>
    </row>
    <row r="28" spans="1:10">
      <c r="B28" s="36" t="s">
        <v>16</v>
      </c>
      <c r="C28" s="75"/>
      <c r="D28" s="33">
        <v>0</v>
      </c>
      <c r="E28" s="45">
        <f t="shared" ref="E28:E31" si="0">D28/12</f>
        <v>0</v>
      </c>
      <c r="F28" s="177"/>
      <c r="G28" s="53" t="s">
        <v>96</v>
      </c>
      <c r="I28" t="s">
        <v>23</v>
      </c>
      <c r="J28" t="s">
        <v>26</v>
      </c>
    </row>
    <row r="29" spans="1:10">
      <c r="B29" s="36" t="s">
        <v>17</v>
      </c>
      <c r="C29" s="75"/>
      <c r="D29" s="33">
        <v>0</v>
      </c>
      <c r="E29" s="45">
        <f t="shared" si="0"/>
        <v>0</v>
      </c>
      <c r="F29" s="178"/>
      <c r="G29" s="53"/>
      <c r="I29" t="s">
        <v>27</v>
      </c>
      <c r="J29" t="s">
        <v>28</v>
      </c>
    </row>
    <row r="30" spans="1:10">
      <c r="B30" s="34" t="s">
        <v>18</v>
      </c>
      <c r="C30" s="193"/>
      <c r="D30" s="196">
        <v>0</v>
      </c>
      <c r="E30" s="198">
        <f t="shared" si="0"/>
        <v>0</v>
      </c>
      <c r="F30" s="176" t="s">
        <v>72</v>
      </c>
      <c r="G30" s="53" t="s">
        <v>73</v>
      </c>
      <c r="I30" t="s">
        <v>31</v>
      </c>
      <c r="J30" t="s">
        <v>32</v>
      </c>
    </row>
    <row r="31" spans="1:10" ht="15" thickBot="1">
      <c r="B31" s="35" t="s">
        <v>19</v>
      </c>
      <c r="C31" s="192"/>
      <c r="D31" s="197"/>
      <c r="E31" s="200">
        <f t="shared" si="0"/>
        <v>0</v>
      </c>
      <c r="F31" s="178"/>
      <c r="G31" s="53" t="s">
        <v>83</v>
      </c>
      <c r="I31" t="s">
        <v>29</v>
      </c>
      <c r="J31" t="s">
        <v>30</v>
      </c>
    </row>
    <row r="32" spans="1:10" ht="15" thickTop="1">
      <c r="B32" s="78"/>
      <c r="C32" s="79"/>
      <c r="D32" s="76">
        <f>SUM(D25:D31)</f>
        <v>150000</v>
      </c>
      <c r="E32" s="76">
        <f>SUM(E25:E31)</f>
        <v>12500</v>
      </c>
      <c r="G32" s="53"/>
      <c r="I32" t="s">
        <v>33</v>
      </c>
      <c r="J32" t="s">
        <v>34</v>
      </c>
    </row>
    <row r="33" spans="2:10">
      <c r="C33" s="80" t="s">
        <v>63</v>
      </c>
      <c r="D33" s="81" t="s">
        <v>62</v>
      </c>
      <c r="E33" s="82">
        <f>E32*2.5</f>
        <v>31250</v>
      </c>
      <c r="G33" s="53"/>
      <c r="I33" t="s">
        <v>41</v>
      </c>
      <c r="J33" t="s">
        <v>42</v>
      </c>
    </row>
    <row r="34" spans="2:10" ht="9" customHeight="1">
      <c r="B34" s="78"/>
      <c r="C34" s="85"/>
      <c r="D34" s="86"/>
      <c r="E34" s="87"/>
      <c r="G34" s="53"/>
    </row>
    <row r="35" spans="2:10">
      <c r="B35" s="84" t="s">
        <v>77</v>
      </c>
      <c r="C35" s="70"/>
      <c r="D35" s="77"/>
      <c r="E35" s="88">
        <v>10000</v>
      </c>
      <c r="G35" s="53" t="s">
        <v>82</v>
      </c>
    </row>
    <row r="36" spans="2:10">
      <c r="B36" s="84" t="s">
        <v>78</v>
      </c>
      <c r="C36" s="70"/>
      <c r="D36" s="77"/>
      <c r="E36" s="88">
        <v>-8000</v>
      </c>
      <c r="G36" s="53" t="s">
        <v>89</v>
      </c>
    </row>
    <row r="37" spans="2:10" ht="15" thickBot="1">
      <c r="D37" s="83" t="s">
        <v>64</v>
      </c>
      <c r="E37" s="89">
        <f>E32*2.5</f>
        <v>31250</v>
      </c>
      <c r="G37" s="53"/>
    </row>
    <row r="38" spans="2:10">
      <c r="G38" s="53"/>
    </row>
    <row r="39" spans="2:10">
      <c r="B39" s="4" t="s">
        <v>61</v>
      </c>
      <c r="C39" s="4"/>
      <c r="D39" s="4"/>
      <c r="E39" s="4"/>
      <c r="G39" s="53"/>
    </row>
    <row r="40" spans="2:10">
      <c r="B40" s="8" t="s">
        <v>43</v>
      </c>
      <c r="C40" s="8"/>
      <c r="D40" s="9"/>
      <c r="E40" s="9"/>
      <c r="G40" s="53"/>
    </row>
    <row r="41" spans="2:10">
      <c r="B41" s="37" t="s">
        <v>44</v>
      </c>
      <c r="C41" s="38"/>
      <c r="D41" s="39"/>
      <c r="E41" s="40">
        <v>20000</v>
      </c>
      <c r="G41" s="53" t="s">
        <v>90</v>
      </c>
    </row>
    <row r="42" spans="2:10">
      <c r="B42" s="37" t="s">
        <v>45</v>
      </c>
      <c r="C42" s="38"/>
      <c r="D42" s="39"/>
      <c r="E42" s="40"/>
      <c r="G42" s="53"/>
    </row>
    <row r="43" spans="2:10">
      <c r="B43" s="37" t="s">
        <v>46</v>
      </c>
      <c r="C43" s="38"/>
      <c r="D43" s="39"/>
      <c r="E43" s="41"/>
      <c r="G43" s="53"/>
    </row>
    <row r="44" spans="2:10">
      <c r="B44" s="37" t="s">
        <v>47</v>
      </c>
      <c r="C44" s="38"/>
      <c r="D44" s="39"/>
      <c r="E44" s="41">
        <v>0</v>
      </c>
      <c r="G44" s="53"/>
    </row>
    <row r="45" spans="2:10">
      <c r="B45" s="186" t="s">
        <v>48</v>
      </c>
      <c r="C45" s="187"/>
      <c r="D45" s="42"/>
      <c r="E45" s="43">
        <v>0</v>
      </c>
      <c r="G45" s="53"/>
    </row>
    <row r="46" spans="2:10">
      <c r="B46" s="179" t="s">
        <v>49</v>
      </c>
      <c r="C46" s="179"/>
      <c r="D46" s="179"/>
      <c r="E46" s="46">
        <f>SUM(E41:E45)</f>
        <v>20000</v>
      </c>
      <c r="G46" s="53"/>
    </row>
    <row r="47" spans="2:10">
      <c r="B47" s="21"/>
      <c r="C47" s="21"/>
      <c r="D47" s="22"/>
      <c r="E47" s="21"/>
      <c r="G47" s="53"/>
    </row>
    <row r="48" spans="2:10">
      <c r="B48" s="23" t="s">
        <v>50</v>
      </c>
      <c r="C48" s="23"/>
      <c r="D48" s="20"/>
      <c r="E48" s="24"/>
      <c r="G48" s="53"/>
    </row>
    <row r="49" spans="2:7">
      <c r="B49" s="47" t="s">
        <v>51</v>
      </c>
      <c r="C49" s="48"/>
      <c r="D49" s="49"/>
      <c r="E49" s="180">
        <v>6</v>
      </c>
      <c r="G49" s="53"/>
    </row>
    <row r="50" spans="2:7">
      <c r="B50" s="66" t="s">
        <v>65</v>
      </c>
      <c r="C50" s="67"/>
      <c r="D50" s="68"/>
      <c r="E50" s="181"/>
      <c r="G50" s="53"/>
    </row>
    <row r="51" spans="2:7">
      <c r="B51" s="25" t="s">
        <v>52</v>
      </c>
      <c r="C51" s="26"/>
      <c r="D51" s="27"/>
      <c r="E51" s="20"/>
      <c r="G51" s="53"/>
    </row>
    <row r="52" spans="2:7">
      <c r="B52" s="69" t="s">
        <v>53</v>
      </c>
      <c r="C52" s="70"/>
      <c r="D52" s="51">
        <v>4</v>
      </c>
      <c r="E52" s="182">
        <f>MIN(D52:D53)</f>
        <v>4</v>
      </c>
      <c r="G52" s="53"/>
    </row>
    <row r="53" spans="2:7">
      <c r="B53" s="71" t="s">
        <v>54</v>
      </c>
      <c r="C53" s="70"/>
      <c r="D53" s="51">
        <v>6</v>
      </c>
      <c r="E53" s="183"/>
      <c r="G53" s="53"/>
    </row>
    <row r="54" spans="2:7">
      <c r="B54" s="72" t="s">
        <v>55</v>
      </c>
      <c r="C54" s="73"/>
      <c r="D54" s="74">
        <f>(E49-E52)/E49</f>
        <v>0.33333333333333331</v>
      </c>
      <c r="E54" s="63">
        <f>E46*-D54</f>
        <v>-6666.6666666666661</v>
      </c>
      <c r="G54" s="53"/>
    </row>
    <row r="55" spans="2:7">
      <c r="B55" s="28" t="s">
        <v>56</v>
      </c>
      <c r="C55" s="28"/>
      <c r="D55" s="52"/>
      <c r="E55" s="9"/>
      <c r="G55" s="53"/>
    </row>
    <row r="56" spans="2:7">
      <c r="B56" s="57" t="s">
        <v>57</v>
      </c>
      <c r="C56" s="58"/>
      <c r="D56" s="58"/>
      <c r="E56" s="184"/>
      <c r="G56" s="53"/>
    </row>
    <row r="57" spans="2:7">
      <c r="B57" s="59" t="s">
        <v>58</v>
      </c>
      <c r="C57" s="50"/>
      <c r="D57" s="60"/>
      <c r="E57" s="185"/>
      <c r="G57" s="53"/>
    </row>
    <row r="58" spans="2:7">
      <c r="B58" s="28" t="s">
        <v>59</v>
      </c>
      <c r="C58" s="29"/>
      <c r="D58" s="30"/>
      <c r="E58" s="56">
        <f>SUM(E46:E57)</f>
        <v>13343.333333333334</v>
      </c>
      <c r="G58" s="54" t="s">
        <v>68</v>
      </c>
    </row>
    <row r="59" spans="2:7">
      <c r="B59" s="9"/>
      <c r="C59" s="31"/>
      <c r="D59" s="31"/>
      <c r="E59" s="9"/>
      <c r="G59" s="53"/>
    </row>
    <row r="60" spans="2:7" ht="15" thickBot="1">
      <c r="B60" s="63" t="s">
        <v>69</v>
      </c>
      <c r="C60" s="63"/>
      <c r="D60" s="64"/>
      <c r="E60" s="65">
        <f>MIN(E58,E37)</f>
        <v>13343.333333333334</v>
      </c>
      <c r="G60" s="53"/>
    </row>
    <row r="61" spans="2:7" ht="15" thickTop="1">
      <c r="B61" s="8"/>
      <c r="C61" s="8"/>
      <c r="D61" s="8"/>
      <c r="E61" s="32"/>
      <c r="G61" s="53"/>
    </row>
    <row r="62" spans="2:7" ht="15" thickBot="1">
      <c r="B62" s="61" t="s">
        <v>60</v>
      </c>
      <c r="C62" s="61"/>
      <c r="D62" s="61"/>
      <c r="E62" s="62">
        <f>E37-E60</f>
        <v>17906.666666666664</v>
      </c>
      <c r="G62" s="53"/>
    </row>
    <row r="63" spans="2:7" ht="15" thickTop="1">
      <c r="G63" s="53"/>
    </row>
  </sheetData>
  <mergeCells count="15">
    <mergeCell ref="E56:E57"/>
    <mergeCell ref="B45:C45"/>
    <mergeCell ref="C14:E14"/>
    <mergeCell ref="C16:E16"/>
    <mergeCell ref="C25:C26"/>
    <mergeCell ref="C30:C31"/>
    <mergeCell ref="D25:D26"/>
    <mergeCell ref="D30:D31"/>
    <mergeCell ref="E25:E26"/>
    <mergeCell ref="E30:E31"/>
    <mergeCell ref="F25:F29"/>
    <mergeCell ref="F30:F31"/>
    <mergeCell ref="B46:D46"/>
    <mergeCell ref="E49:E50"/>
    <mergeCell ref="E52:E53"/>
  </mergeCells>
  <dataValidations count="2">
    <dataValidation type="list" allowBlank="1" showInputMessage="1" showErrorMessage="1" sqref="C20">
      <formula1>$I$13:$I$15</formula1>
    </dataValidation>
    <dataValidation type="list" allowBlank="1" showInputMessage="1" showErrorMessage="1" sqref="C25:C31">
      <formula1>$I$24:$I$33</formula1>
    </dataValidation>
  </dataValidations>
  <pageMargins left="0.25" right="0.25" top="0.75" bottom="0.75" header="0.3" footer="0.3"/>
  <pageSetup scale="66"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C4:D15"/>
  <sheetViews>
    <sheetView workbookViewId="0">
      <selection activeCell="D5" sqref="D5"/>
    </sheetView>
  </sheetViews>
  <sheetFormatPr baseColWidth="10" defaultColWidth="8.83203125" defaultRowHeight="14" x14ac:dyDescent="0"/>
  <cols>
    <col min="3" max="3" width="3.6640625" customWidth="1"/>
  </cols>
  <sheetData>
    <row r="4" spans="3:4">
      <c r="C4" t="s">
        <v>74</v>
      </c>
    </row>
    <row r="5" spans="3:4">
      <c r="D5" t="s">
        <v>75</v>
      </c>
    </row>
    <row r="6" spans="3:4">
      <c r="D6" t="s">
        <v>84</v>
      </c>
    </row>
    <row r="7" spans="3:4">
      <c r="D7" t="s">
        <v>85</v>
      </c>
    </row>
    <row r="8" spans="3:4">
      <c r="D8" t="s">
        <v>88</v>
      </c>
    </row>
    <row r="12" spans="3:4">
      <c r="C12" t="s">
        <v>91</v>
      </c>
    </row>
    <row r="13" spans="3:4">
      <c r="D13" t="s">
        <v>92</v>
      </c>
    </row>
    <row r="14" spans="3:4">
      <c r="D14" t="s">
        <v>93</v>
      </c>
    </row>
    <row r="15" spans="3:4">
      <c r="D15" t="s">
        <v>94</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fitToPage="1"/>
  </sheetPr>
  <dimension ref="A1:P70"/>
  <sheetViews>
    <sheetView tabSelected="1" zoomScale="80" zoomScaleNormal="80" zoomScalePageLayoutView="80" workbookViewId="0">
      <selection sqref="A1:G1048576"/>
    </sheetView>
  </sheetViews>
  <sheetFormatPr baseColWidth="10" defaultColWidth="0" defaultRowHeight="14" zeroHeight="1" x14ac:dyDescent="0"/>
  <cols>
    <col min="1" max="1" width="3.6640625" style="127" customWidth="1"/>
    <col min="2" max="2" width="6.6640625" style="127" customWidth="1"/>
    <col min="3" max="3" width="50.5" style="97" customWidth="1"/>
    <col min="4" max="5" width="19.5" style="97" customWidth="1"/>
    <col min="6" max="6" width="18.5" style="97" customWidth="1"/>
    <col min="7" max="7" width="36.83203125" style="97" customWidth="1"/>
    <col min="8" max="8" width="2.1640625" style="127" customWidth="1"/>
    <col min="9" max="9" width="33" style="97" hidden="1" customWidth="1"/>
    <col min="10" max="16384" width="9.1640625" style="97" hidden="1"/>
  </cols>
  <sheetData>
    <row r="1" spans="1:16" ht="9" customHeight="1" thickBot="1">
      <c r="C1" s="127"/>
      <c r="D1" s="127"/>
      <c r="E1" s="127"/>
      <c r="F1" s="127"/>
      <c r="G1" s="160"/>
    </row>
    <row r="2" spans="1:16">
      <c r="B2" s="98"/>
      <c r="C2" s="99"/>
      <c r="D2" s="99"/>
      <c r="E2" s="99"/>
      <c r="F2" s="99"/>
      <c r="G2" s="100"/>
    </row>
    <row r="3" spans="1:16" ht="18">
      <c r="B3" s="149" t="s">
        <v>199</v>
      </c>
      <c r="C3" s="101"/>
      <c r="D3" s="101"/>
      <c r="E3" s="101"/>
      <c r="F3" s="101"/>
      <c r="G3" s="102"/>
    </row>
    <row r="4" spans="1:16" ht="18">
      <c r="B4" s="150" t="s">
        <v>13</v>
      </c>
      <c r="C4" s="101"/>
      <c r="D4" s="101"/>
      <c r="E4" s="101"/>
      <c r="F4" s="101"/>
      <c r="G4" s="102"/>
    </row>
    <row r="5" spans="1:16" ht="15" thickBot="1">
      <c r="B5" s="103"/>
      <c r="C5" s="104"/>
      <c r="D5" s="104"/>
      <c r="E5" s="104"/>
      <c r="F5" s="104"/>
      <c r="G5" s="105"/>
    </row>
    <row r="6" spans="1:16" s="127" customFormat="1" ht="9" customHeight="1"/>
    <row r="7" spans="1:16" ht="20.25" customHeight="1">
      <c r="B7" s="201" t="s">
        <v>9</v>
      </c>
      <c r="C7" s="201"/>
      <c r="D7" s="201"/>
      <c r="E7" s="201"/>
      <c r="F7" s="201"/>
      <c r="G7" s="201"/>
    </row>
    <row r="8" spans="1:16">
      <c r="C8" s="129" t="s">
        <v>4</v>
      </c>
      <c r="D8" s="208"/>
      <c r="E8" s="209"/>
      <c r="F8" s="127"/>
      <c r="G8" s="127"/>
    </row>
    <row r="9" spans="1:16">
      <c r="C9" s="129" t="s">
        <v>3</v>
      </c>
      <c r="D9" s="208"/>
      <c r="E9" s="209"/>
      <c r="F9" s="127"/>
      <c r="G9" s="127"/>
    </row>
    <row r="10" spans="1:16">
      <c r="C10" s="129" t="s">
        <v>193</v>
      </c>
      <c r="D10" s="208"/>
      <c r="E10" s="209"/>
      <c r="F10" s="127"/>
      <c r="G10" s="127"/>
    </row>
    <row r="11" spans="1:16" ht="9" customHeight="1">
      <c r="C11" s="127"/>
      <c r="D11" s="127"/>
      <c r="E11" s="127"/>
      <c r="F11" s="127"/>
      <c r="G11" s="127"/>
    </row>
    <row r="12" spans="1:16" ht="20.25" customHeight="1">
      <c r="B12" s="201" t="s">
        <v>13</v>
      </c>
      <c r="C12" s="201"/>
      <c r="D12" s="201"/>
      <c r="E12" s="201"/>
      <c r="F12" s="201"/>
      <c r="G12" s="201"/>
    </row>
    <row r="13" spans="1:16" ht="7.5" customHeight="1">
      <c r="C13" s="127"/>
      <c r="D13" s="127"/>
      <c r="E13" s="127"/>
      <c r="F13" s="127"/>
      <c r="G13" s="127"/>
    </row>
    <row r="14" spans="1:16" ht="24" customHeight="1">
      <c r="C14" s="106" t="s">
        <v>101</v>
      </c>
      <c r="D14" s="123" t="s">
        <v>10</v>
      </c>
      <c r="E14" s="127"/>
      <c r="F14" s="127"/>
      <c r="G14" s="127"/>
    </row>
    <row r="15" spans="1:16" ht="8.25" customHeight="1">
      <c r="C15" s="127"/>
      <c r="D15" s="127"/>
      <c r="E15" s="127"/>
      <c r="F15" s="127"/>
      <c r="G15" s="127"/>
    </row>
    <row r="16" spans="1:16" ht="28">
      <c r="A16" s="152"/>
      <c r="B16" s="213" t="s">
        <v>187</v>
      </c>
      <c r="C16" s="214"/>
      <c r="D16" s="107" t="str">
        <f>IF($D$14="No","January + February 2020","Last 12 Months or FYE 2019 Total")</f>
        <v>Last 12 Months or FYE 2019 Total</v>
      </c>
      <c r="E16" s="108" t="s">
        <v>38</v>
      </c>
      <c r="F16" s="107" t="s">
        <v>99</v>
      </c>
      <c r="G16" s="107" t="s">
        <v>100</v>
      </c>
      <c r="P16" s="97" t="s">
        <v>10</v>
      </c>
    </row>
    <row r="17" spans="2:16">
      <c r="C17" s="109" t="s">
        <v>102</v>
      </c>
      <c r="D17" s="124"/>
      <c r="E17" s="110">
        <f>IF($D$14="No",D17/2,D17/12)</f>
        <v>0</v>
      </c>
      <c r="F17" s="205" t="s">
        <v>165</v>
      </c>
      <c r="G17" s="216" t="s">
        <v>198</v>
      </c>
      <c r="I17" s="147" t="s">
        <v>168</v>
      </c>
      <c r="P17" s="97" t="s">
        <v>11</v>
      </c>
    </row>
    <row r="18" spans="2:16">
      <c r="C18" s="111" t="s">
        <v>97</v>
      </c>
      <c r="D18" s="125"/>
      <c r="E18" s="110">
        <f t="shared" ref="E18:E20" si="0">IF($D$14="No",D18/2,D18/12)</f>
        <v>0</v>
      </c>
      <c r="F18" s="206"/>
      <c r="G18" s="217"/>
    </row>
    <row r="19" spans="2:16">
      <c r="C19" s="112" t="s">
        <v>98</v>
      </c>
      <c r="D19" s="124"/>
      <c r="E19" s="110">
        <f t="shared" si="0"/>
        <v>0</v>
      </c>
      <c r="F19" s="206"/>
      <c r="G19" s="217"/>
      <c r="I19" s="97" t="s">
        <v>169</v>
      </c>
    </row>
    <row r="20" spans="2:16">
      <c r="C20" s="112" t="s">
        <v>195</v>
      </c>
      <c r="D20" s="124"/>
      <c r="E20" s="110">
        <f t="shared" si="0"/>
        <v>0</v>
      </c>
      <c r="F20" s="207"/>
      <c r="G20" s="217"/>
    </row>
    <row r="21" spans="2:16">
      <c r="C21" s="127"/>
      <c r="D21" s="127"/>
      <c r="E21" s="127"/>
      <c r="F21" s="127"/>
      <c r="G21" s="217"/>
    </row>
    <row r="22" spans="2:16" ht="28">
      <c r="B22" s="213" t="s">
        <v>188</v>
      </c>
      <c r="C22" s="214"/>
      <c r="D22" s="107" t="str">
        <f>IF($D$14="No","January + February 2020","Last 12 Months or FYE 2019 Total")</f>
        <v>Last 12 Months or FYE 2019 Total</v>
      </c>
      <c r="E22" s="108" t="s">
        <v>38</v>
      </c>
      <c r="F22" s="113" t="s">
        <v>99</v>
      </c>
      <c r="G22" s="217"/>
    </row>
    <row r="23" spans="2:16" ht="29.25" customHeight="1">
      <c r="C23" s="109" t="s">
        <v>179</v>
      </c>
      <c r="D23" s="124"/>
      <c r="E23" s="110">
        <f>IF($D$14="No",D23/2,D23/12)</f>
        <v>0</v>
      </c>
      <c r="F23" s="205" t="s">
        <v>165</v>
      </c>
      <c r="G23" s="217"/>
    </row>
    <row r="24" spans="2:16">
      <c r="C24" s="111" t="s">
        <v>97</v>
      </c>
      <c r="D24" s="125"/>
      <c r="E24" s="110">
        <f t="shared" ref="E24:E26" si="1">IF($D$14="No",D24/2,D24/12)</f>
        <v>0</v>
      </c>
      <c r="F24" s="206"/>
      <c r="G24" s="217"/>
    </row>
    <row r="25" spans="2:16">
      <c r="C25" s="112" t="s">
        <v>98</v>
      </c>
      <c r="D25" s="124"/>
      <c r="E25" s="110">
        <f t="shared" si="1"/>
        <v>0</v>
      </c>
      <c r="F25" s="206"/>
      <c r="G25" s="217"/>
      <c r="I25" s="97" t="s">
        <v>169</v>
      </c>
    </row>
    <row r="26" spans="2:16">
      <c r="C26" s="112" t="s">
        <v>195</v>
      </c>
      <c r="D26" s="124"/>
      <c r="E26" s="110">
        <f t="shared" si="1"/>
        <v>0</v>
      </c>
      <c r="F26" s="207"/>
      <c r="G26" s="218"/>
    </row>
    <row r="27" spans="2:16">
      <c r="C27" s="127"/>
      <c r="D27" s="130"/>
      <c r="E27" s="130"/>
      <c r="F27" s="127"/>
      <c r="G27" s="127"/>
    </row>
    <row r="28" spans="2:16" ht="28">
      <c r="B28" s="213" t="s">
        <v>170</v>
      </c>
      <c r="C28" s="215"/>
      <c r="D28" s="107" t="str">
        <f>IF($D$14="No","January + February 2020","Last 12 Months or FYE 2019 Total")</f>
        <v>Last 12 Months or FYE 2019 Total</v>
      </c>
      <c r="E28" s="108" t="s">
        <v>38</v>
      </c>
      <c r="F28" s="107" t="s">
        <v>99</v>
      </c>
      <c r="G28" s="107" t="s">
        <v>100</v>
      </c>
    </row>
    <row r="29" spans="2:16" ht="28">
      <c r="C29" s="114" t="s">
        <v>103</v>
      </c>
      <c r="D29" s="159"/>
      <c r="E29" s="110">
        <f>IF($D$14="No",D29/2,D29/12)</f>
        <v>0</v>
      </c>
      <c r="F29" s="115" t="s">
        <v>72</v>
      </c>
      <c r="G29" s="116" t="s">
        <v>190</v>
      </c>
    </row>
    <row r="30" spans="2:16">
      <c r="C30" s="127"/>
      <c r="D30" s="127"/>
      <c r="E30" s="127"/>
      <c r="F30" s="127"/>
      <c r="G30" s="127"/>
    </row>
    <row r="31" spans="2:16" ht="24.75" customHeight="1">
      <c r="C31" s="158" t="s">
        <v>191</v>
      </c>
      <c r="D31" s="155"/>
      <c r="E31" s="156">
        <f>SUM(E17:E20,E29,E23:E26)</f>
        <v>0</v>
      </c>
      <c r="F31" s="157"/>
      <c r="G31" s="127"/>
    </row>
    <row r="32" spans="2:16">
      <c r="C32" s="127"/>
      <c r="D32" s="153" t="s">
        <v>62</v>
      </c>
      <c r="E32" s="154">
        <f>E31*2.5</f>
        <v>0</v>
      </c>
      <c r="G32" s="127"/>
    </row>
    <row r="33" spans="1:9">
      <c r="C33" s="127"/>
      <c r="D33" s="131"/>
      <c r="E33" s="127"/>
      <c r="F33" s="127"/>
      <c r="G33" s="127"/>
    </row>
    <row r="34" spans="1:9" ht="20.25" customHeight="1">
      <c r="B34" s="202" t="s">
        <v>177</v>
      </c>
      <c r="C34" s="203"/>
      <c r="D34" s="203"/>
      <c r="E34" s="203"/>
      <c r="F34" s="203"/>
      <c r="G34" s="204"/>
    </row>
    <row r="35" spans="1:9" ht="24" customHeight="1">
      <c r="C35" s="106" t="s">
        <v>171</v>
      </c>
      <c r="D35" s="123"/>
      <c r="E35" s="127"/>
      <c r="F35" s="127"/>
      <c r="G35" s="127"/>
    </row>
    <row r="36" spans="1:9" ht="24" customHeight="1">
      <c r="C36" s="148" t="s">
        <v>176</v>
      </c>
      <c r="D36" s="126"/>
      <c r="E36" s="127"/>
      <c r="F36" s="127"/>
      <c r="G36" s="127"/>
    </row>
    <row r="37" spans="1:9" ht="7.5" customHeight="1">
      <c r="C37" s="127"/>
      <c r="D37" s="127"/>
      <c r="E37" s="127"/>
      <c r="F37" s="127"/>
      <c r="G37" s="127"/>
    </row>
    <row r="38" spans="1:9" s="122" customFormat="1" ht="27" customHeight="1">
      <c r="A38" s="128"/>
      <c r="B38" s="128"/>
      <c r="C38" s="119" t="s">
        <v>194</v>
      </c>
      <c r="D38" s="120"/>
      <c r="E38" s="121">
        <f>E32+D36</f>
        <v>0</v>
      </c>
      <c r="F38" s="128"/>
      <c r="G38" s="128"/>
      <c r="H38" s="128"/>
    </row>
    <row r="39" spans="1:9">
      <c r="C39" s="127"/>
      <c r="D39" s="127"/>
      <c r="E39" s="127"/>
      <c r="F39" s="127"/>
      <c r="G39" s="127"/>
    </row>
    <row r="40" spans="1:9">
      <c r="C40" s="143" t="s">
        <v>180</v>
      </c>
      <c r="D40" s="144" t="s">
        <v>181</v>
      </c>
      <c r="E40" s="145"/>
      <c r="F40" s="145"/>
      <c r="G40" s="145"/>
      <c r="H40" s="128"/>
    </row>
    <row r="41" spans="1:9">
      <c r="C41" s="117" t="s">
        <v>182</v>
      </c>
      <c r="D41" s="151" t="s">
        <v>157</v>
      </c>
      <c r="E41" s="141"/>
      <c r="F41" s="141"/>
      <c r="G41" s="142"/>
    </row>
    <row r="42" spans="1:9">
      <c r="C42" s="117" t="s">
        <v>175</v>
      </c>
      <c r="D42" s="151" t="s">
        <v>178</v>
      </c>
      <c r="E42" s="141"/>
      <c r="F42" s="141"/>
      <c r="G42" s="142"/>
    </row>
    <row r="43" spans="1:9">
      <c r="C43" s="117" t="s">
        <v>166</v>
      </c>
      <c r="D43" s="151" t="s">
        <v>197</v>
      </c>
      <c r="E43" s="141"/>
      <c r="F43" s="141"/>
      <c r="G43" s="142"/>
    </row>
    <row r="44" spans="1:9">
      <c r="C44" s="117" t="s">
        <v>167</v>
      </c>
      <c r="D44" s="151" t="s">
        <v>158</v>
      </c>
      <c r="E44" s="141"/>
      <c r="F44" s="141"/>
      <c r="G44" s="142"/>
      <c r="I44" s="118" t="s">
        <v>159</v>
      </c>
    </row>
    <row r="45" spans="1:9">
      <c r="C45" s="117" t="s">
        <v>162</v>
      </c>
      <c r="D45" s="151" t="s">
        <v>183</v>
      </c>
      <c r="E45" s="141"/>
      <c r="F45" s="141"/>
      <c r="G45" s="142"/>
    </row>
    <row r="46" spans="1:9">
      <c r="C46" s="117" t="s">
        <v>160</v>
      </c>
      <c r="D46" s="151" t="s">
        <v>163</v>
      </c>
      <c r="E46" s="141"/>
      <c r="F46" s="141"/>
      <c r="G46" s="142"/>
      <c r="I46" s="118" t="s">
        <v>161</v>
      </c>
    </row>
    <row r="47" spans="1:9">
      <c r="C47" s="117" t="s">
        <v>184</v>
      </c>
      <c r="D47" s="151" t="s">
        <v>42</v>
      </c>
      <c r="E47" s="141"/>
      <c r="F47" s="141"/>
      <c r="G47" s="142"/>
      <c r="I47" s="118" t="s">
        <v>164</v>
      </c>
    </row>
    <row r="48" spans="1:9">
      <c r="C48" s="117" t="s">
        <v>185</v>
      </c>
      <c r="D48" s="151" t="s">
        <v>186</v>
      </c>
      <c r="E48" s="141"/>
      <c r="F48" s="141"/>
      <c r="G48" s="142"/>
      <c r="I48" s="118" t="s">
        <v>164</v>
      </c>
    </row>
    <row r="49" spans="3:11">
      <c r="C49" s="127"/>
      <c r="D49" s="127"/>
      <c r="E49" s="127"/>
      <c r="F49" s="127"/>
      <c r="G49" s="127"/>
    </row>
    <row r="50" spans="3:11">
      <c r="C50" s="173" t="s">
        <v>189</v>
      </c>
      <c r="D50" s="174"/>
      <c r="E50" s="174"/>
      <c r="F50" s="174"/>
      <c r="G50" s="175"/>
    </row>
    <row r="51" spans="3:11">
      <c r="C51" s="168" t="s">
        <v>109</v>
      </c>
      <c r="D51" s="101"/>
      <c r="E51" s="101"/>
      <c r="F51" s="101"/>
      <c r="G51" s="169"/>
    </row>
    <row r="52" spans="3:11">
      <c r="C52" s="168" t="s">
        <v>104</v>
      </c>
      <c r="D52" s="101"/>
      <c r="E52" s="101"/>
      <c r="F52" s="101"/>
      <c r="G52" s="169"/>
      <c r="I52" s="147" t="s">
        <v>172</v>
      </c>
    </row>
    <row r="53" spans="3:11">
      <c r="C53" s="168" t="s">
        <v>105</v>
      </c>
      <c r="D53" s="101"/>
      <c r="E53" s="101"/>
      <c r="F53" s="101"/>
      <c r="G53" s="169"/>
      <c r="I53" s="97" t="s">
        <v>173</v>
      </c>
    </row>
    <row r="54" spans="3:11">
      <c r="C54" s="168" t="s">
        <v>106</v>
      </c>
      <c r="D54" s="101"/>
      <c r="E54" s="101"/>
      <c r="F54" s="101"/>
      <c r="G54" s="169"/>
    </row>
    <row r="55" spans="3:11">
      <c r="C55" s="168" t="s">
        <v>107</v>
      </c>
      <c r="D55" s="101"/>
      <c r="E55" s="101"/>
      <c r="F55" s="101"/>
      <c r="G55" s="169"/>
    </row>
    <row r="56" spans="3:11">
      <c r="C56" s="170" t="s">
        <v>108</v>
      </c>
      <c r="D56" s="171"/>
      <c r="E56" s="171"/>
      <c r="F56" s="171"/>
      <c r="G56" s="172"/>
    </row>
    <row r="57" spans="3:11" ht="6.75" customHeight="1">
      <c r="C57" s="127"/>
      <c r="D57" s="127"/>
      <c r="E57" s="127"/>
      <c r="F57" s="127"/>
      <c r="G57" s="127"/>
    </row>
    <row r="58" spans="3:11">
      <c r="C58" s="165" t="s">
        <v>174</v>
      </c>
      <c r="D58" s="166"/>
      <c r="E58" s="166"/>
      <c r="F58" s="166"/>
      <c r="G58" s="167"/>
    </row>
    <row r="59" spans="3:11" ht="67.75" customHeight="1">
      <c r="C59" s="210" t="s">
        <v>196</v>
      </c>
      <c r="D59" s="211"/>
      <c r="E59" s="211"/>
      <c r="F59" s="211"/>
      <c r="G59" s="212"/>
    </row>
    <row r="60" spans="3:11">
      <c r="C60" s="146"/>
      <c r="D60" s="127"/>
      <c r="E60" s="127"/>
      <c r="F60" s="127"/>
      <c r="G60" s="127"/>
    </row>
    <row r="61" spans="3:11" ht="6" customHeight="1">
      <c r="C61" s="146"/>
      <c r="D61" s="127"/>
      <c r="E61" s="127"/>
      <c r="F61" s="127"/>
      <c r="G61" s="127"/>
    </row>
    <row r="62" spans="3:11">
      <c r="C62" s="146"/>
      <c r="D62" s="161"/>
      <c r="E62" s="162"/>
      <c r="F62" s="127"/>
      <c r="G62" s="127"/>
      <c r="J62" s="163" t="s">
        <v>192</v>
      </c>
      <c r="K62" s="164">
        <v>43928.459699074076</v>
      </c>
    </row>
    <row r="63" spans="3:11" ht="8.25" customHeight="1">
      <c r="C63" s="127"/>
      <c r="D63" s="127"/>
      <c r="E63" s="127"/>
      <c r="F63" s="127"/>
      <c r="G63" s="127"/>
    </row>
    <row r="64" spans="3:11" hidden="1">
      <c r="H64" s="97"/>
    </row>
    <row r="65" hidden="1"/>
    <row r="66"/>
    <row r="67"/>
    <row r="68"/>
    <row r="69"/>
    <row r="70"/>
  </sheetData>
  <sheetProtection selectLockedCells="1"/>
  <mergeCells count="13">
    <mergeCell ref="B7:G7"/>
    <mergeCell ref="B34:G34"/>
    <mergeCell ref="F17:F20"/>
    <mergeCell ref="D9:E9"/>
    <mergeCell ref="C59:G59"/>
    <mergeCell ref="D8:E8"/>
    <mergeCell ref="D10:E10"/>
    <mergeCell ref="B16:C16"/>
    <mergeCell ref="B22:C22"/>
    <mergeCell ref="B28:C28"/>
    <mergeCell ref="G17:G26"/>
    <mergeCell ref="F23:F26"/>
    <mergeCell ref="B12:G12"/>
  </mergeCells>
  <dataValidations count="1">
    <dataValidation type="list" allowBlank="1" showInputMessage="1" showErrorMessage="1" sqref="D14 D35">
      <formula1>$P$16:$P$17</formula1>
    </dataValidation>
  </dataValidations>
  <pageMargins left="0.25" right="0.25" top="0.75" bottom="0.75" header="0.3" footer="0.3"/>
  <pageSetup scale="60"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pageSetUpPr fitToPage="1"/>
  </sheetPr>
  <dimension ref="A1:C50"/>
  <sheetViews>
    <sheetView zoomScale="115" zoomScaleNormal="115" zoomScalePageLayoutView="115" workbookViewId="0">
      <selection activeCell="B18" sqref="B18"/>
    </sheetView>
  </sheetViews>
  <sheetFormatPr baseColWidth="10" defaultColWidth="8.6640625" defaultRowHeight="14" x14ac:dyDescent="0"/>
  <cols>
    <col min="1" max="1" width="3.5" style="132" customWidth="1"/>
    <col min="2" max="2" width="93.33203125" style="132" customWidth="1"/>
    <col min="3" max="9" width="8.6640625" style="132"/>
    <col min="10" max="10" width="10.33203125" style="132" customWidth="1"/>
    <col min="11" max="16384" width="8.6640625" style="132"/>
  </cols>
  <sheetData>
    <row r="1" spans="1:3" ht="15">
      <c r="A1" s="221" t="s">
        <v>110</v>
      </c>
      <c r="B1" s="221"/>
      <c r="C1" s="221"/>
    </row>
    <row r="2" spans="1:3">
      <c r="A2" s="222" t="s">
        <v>111</v>
      </c>
      <c r="B2" s="222"/>
      <c r="C2" s="222"/>
    </row>
    <row r="3" spans="1:3">
      <c r="C3" s="133" t="s">
        <v>112</v>
      </c>
    </row>
    <row r="5" spans="1:3">
      <c r="A5" s="132" t="s">
        <v>113</v>
      </c>
    </row>
    <row r="6" spans="1:3">
      <c r="A6" s="132" t="s">
        <v>114</v>
      </c>
    </row>
    <row r="7" spans="1:3">
      <c r="A7" s="132" t="s">
        <v>115</v>
      </c>
    </row>
    <row r="9" spans="1:3">
      <c r="A9" s="132" t="s">
        <v>116</v>
      </c>
    </row>
    <row r="11" spans="1:3" ht="18">
      <c r="A11" s="223" t="s">
        <v>117</v>
      </c>
      <c r="B11" s="223"/>
      <c r="C11" s="223"/>
    </row>
    <row r="12" spans="1:3" ht="18">
      <c r="A12" s="134"/>
      <c r="B12" s="134"/>
      <c r="C12" s="134"/>
    </row>
    <row r="13" spans="1:3">
      <c r="A13" s="219" t="s">
        <v>118</v>
      </c>
      <c r="B13" s="135" t="s">
        <v>119</v>
      </c>
      <c r="C13" s="220"/>
    </row>
    <row r="14" spans="1:3">
      <c r="A14" s="219"/>
      <c r="B14" s="136" t="s">
        <v>120</v>
      </c>
      <c r="C14" s="220"/>
    </row>
    <row r="15" spans="1:3">
      <c r="A15" s="224" t="s">
        <v>121</v>
      </c>
      <c r="B15" s="132" t="s">
        <v>122</v>
      </c>
      <c r="C15" s="220"/>
    </row>
    <row r="16" spans="1:3">
      <c r="A16" s="224"/>
      <c r="B16" s="132" t="s">
        <v>123</v>
      </c>
      <c r="C16" s="220"/>
    </row>
    <row r="17" spans="1:3">
      <c r="A17" s="224"/>
      <c r="B17" s="136" t="s">
        <v>124</v>
      </c>
      <c r="C17" s="220"/>
    </row>
    <row r="18" spans="1:3">
      <c r="A18" s="224" t="s">
        <v>125</v>
      </c>
      <c r="B18" s="132" t="s">
        <v>126</v>
      </c>
      <c r="C18" s="220"/>
    </row>
    <row r="19" spans="1:3">
      <c r="A19" s="224"/>
      <c r="B19" s="132" t="s">
        <v>127</v>
      </c>
      <c r="C19" s="220"/>
    </row>
    <row r="20" spans="1:3">
      <c r="A20" s="224"/>
      <c r="B20" s="136" t="s">
        <v>128</v>
      </c>
      <c r="C20" s="220"/>
    </row>
    <row r="21" spans="1:3">
      <c r="A21" s="224" t="s">
        <v>129</v>
      </c>
      <c r="B21" s="132" t="s">
        <v>130</v>
      </c>
      <c r="C21" s="220"/>
    </row>
    <row r="22" spans="1:3">
      <c r="A22" s="224"/>
      <c r="B22" s="136" t="s">
        <v>131</v>
      </c>
      <c r="C22" s="220"/>
    </row>
    <row r="23" spans="1:3" customFormat="1">
      <c r="C23" s="137"/>
    </row>
    <row r="24" spans="1:3" customFormat="1" ht="18">
      <c r="A24" s="223" t="s">
        <v>132</v>
      </c>
      <c r="B24" s="223"/>
      <c r="C24" s="223"/>
    </row>
    <row r="26" spans="1:3">
      <c r="A26" s="219" t="s">
        <v>118</v>
      </c>
      <c r="B26" s="135" t="s">
        <v>119</v>
      </c>
      <c r="C26" s="220"/>
    </row>
    <row r="27" spans="1:3">
      <c r="A27" s="219"/>
      <c r="B27" s="136" t="s">
        <v>133</v>
      </c>
      <c r="C27" s="220"/>
    </row>
    <row r="28" spans="1:3">
      <c r="A28" s="224" t="s">
        <v>121</v>
      </c>
      <c r="B28" s="132" t="s">
        <v>134</v>
      </c>
      <c r="C28" s="220"/>
    </row>
    <row r="29" spans="1:3">
      <c r="A29" s="224"/>
      <c r="B29" s="136" t="s">
        <v>135</v>
      </c>
      <c r="C29" s="220"/>
    </row>
    <row r="30" spans="1:3">
      <c r="A30" s="224" t="s">
        <v>125</v>
      </c>
      <c r="B30" s="132" t="s">
        <v>126</v>
      </c>
      <c r="C30" s="220"/>
    </row>
    <row r="31" spans="1:3">
      <c r="A31" s="224"/>
      <c r="B31" s="132" t="s">
        <v>136</v>
      </c>
      <c r="C31" s="220"/>
    </row>
    <row r="32" spans="1:3">
      <c r="A32" s="224"/>
      <c r="B32" s="136" t="s">
        <v>137</v>
      </c>
      <c r="C32" s="220"/>
    </row>
    <row r="33" spans="1:3">
      <c r="A33" s="224" t="s">
        <v>129</v>
      </c>
      <c r="B33" s="132" t="s">
        <v>138</v>
      </c>
      <c r="C33" s="220"/>
    </row>
    <row r="34" spans="1:3">
      <c r="A34" s="224"/>
      <c r="B34" s="132" t="s">
        <v>139</v>
      </c>
      <c r="C34" s="220"/>
    </row>
    <row r="35" spans="1:3">
      <c r="A35" s="224"/>
      <c r="B35" s="136" t="s">
        <v>140</v>
      </c>
      <c r="C35" s="220"/>
    </row>
    <row r="36" spans="1:3">
      <c r="A36" s="224" t="s">
        <v>141</v>
      </c>
      <c r="B36" s="132" t="s">
        <v>142</v>
      </c>
      <c r="C36" s="220"/>
    </row>
    <row r="37" spans="1:3">
      <c r="A37" s="224"/>
      <c r="B37" s="136" t="s">
        <v>143</v>
      </c>
      <c r="C37" s="220"/>
    </row>
    <row r="38" spans="1:3">
      <c r="A38" s="224" t="s">
        <v>144</v>
      </c>
      <c r="B38" s="132" t="s">
        <v>145</v>
      </c>
      <c r="C38" s="220"/>
    </row>
    <row r="39" spans="1:3">
      <c r="A39" s="224"/>
      <c r="B39" s="136" t="s">
        <v>146</v>
      </c>
      <c r="C39" s="220"/>
    </row>
    <row r="40" spans="1:3">
      <c r="A40" s="224" t="s">
        <v>147</v>
      </c>
      <c r="B40" s="132" t="s">
        <v>148</v>
      </c>
      <c r="C40" s="220"/>
    </row>
    <row r="41" spans="1:3">
      <c r="A41" s="224"/>
      <c r="B41" s="136" t="s">
        <v>149</v>
      </c>
      <c r="C41" s="220"/>
    </row>
    <row r="42" spans="1:3">
      <c r="A42" s="138"/>
      <c r="B42" s="139"/>
      <c r="C42" s="140"/>
    </row>
    <row r="43" spans="1:3">
      <c r="A43" s="138"/>
      <c r="B43" s="139"/>
      <c r="C43" s="140"/>
    </row>
    <row r="44" spans="1:3">
      <c r="A44" s="225" t="s">
        <v>150</v>
      </c>
      <c r="B44" s="225"/>
      <c r="C44" s="225"/>
    </row>
    <row r="45" spans="1:3">
      <c r="A45" s="132" t="s">
        <v>151</v>
      </c>
    </row>
    <row r="46" spans="1:3">
      <c r="A46" s="132" t="s">
        <v>152</v>
      </c>
    </row>
    <row r="47" spans="1:3">
      <c r="A47" s="132" t="s">
        <v>153</v>
      </c>
    </row>
    <row r="48" spans="1:3">
      <c r="A48" s="132" t="s">
        <v>154</v>
      </c>
    </row>
    <row r="49" spans="1:1">
      <c r="A49" s="132" t="s">
        <v>155</v>
      </c>
    </row>
    <row r="50" spans="1:1">
      <c r="A50" s="132" t="s">
        <v>156</v>
      </c>
    </row>
  </sheetData>
  <mergeCells count="27">
    <mergeCell ref="A44:C44"/>
    <mergeCell ref="A36:A37"/>
    <mergeCell ref="C36:C37"/>
    <mergeCell ref="A38:A39"/>
    <mergeCell ref="C38:C39"/>
    <mergeCell ref="A40:A41"/>
    <mergeCell ref="C40:C41"/>
    <mergeCell ref="A28:A29"/>
    <mergeCell ref="C28:C29"/>
    <mergeCell ref="A30:A32"/>
    <mergeCell ref="C30:C32"/>
    <mergeCell ref="A33:A35"/>
    <mergeCell ref="C33:C35"/>
    <mergeCell ref="A26:A27"/>
    <mergeCell ref="C26:C27"/>
    <mergeCell ref="A1:C1"/>
    <mergeCell ref="A2:C2"/>
    <mergeCell ref="A11:C11"/>
    <mergeCell ref="A13:A14"/>
    <mergeCell ref="C13:C14"/>
    <mergeCell ref="A15:A17"/>
    <mergeCell ref="C15:C17"/>
    <mergeCell ref="A18:A20"/>
    <mergeCell ref="C18:C20"/>
    <mergeCell ref="A21:A22"/>
    <mergeCell ref="C21:C22"/>
    <mergeCell ref="A24:C24"/>
  </mergeCells>
  <printOptions horizontalCentered="1"/>
  <pageMargins left="0.7" right="0.7" top="0.75" bottom="0.75" header="0.3" footer="0.3"/>
  <pageSetup scale="85"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Sheet1</vt:lpstr>
      <vt:lpstr>Sheet2</vt:lpstr>
      <vt:lpstr>Loan Calculator</vt:lpstr>
      <vt:lpstr>Data Needed </vt:lpstr>
    </vt:vector>
  </TitlesOfParts>
  <Company>South State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McLean McGarry</dc:creator>
  <cp:lastModifiedBy>Jami Lucas</cp:lastModifiedBy>
  <cp:lastPrinted>2020-04-07T15:18:55Z</cp:lastPrinted>
  <dcterms:created xsi:type="dcterms:W3CDTF">2020-04-01T20:05:42Z</dcterms:created>
  <dcterms:modified xsi:type="dcterms:W3CDTF">2020-04-09T19:11:01Z</dcterms:modified>
</cp:coreProperties>
</file>